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 defaultThemeVersion="124226"/>
  <xr:revisionPtr revIDLastSave="0" documentId="13_ncr:1_{1A361C53-5023-4915-9850-64BA2DB56CF5}" xr6:coauthVersionLast="45" xr6:coauthVersionMax="45" xr10:uidLastSave="{00000000-0000-0000-0000-000000000000}"/>
  <bookViews>
    <workbookView xWindow="-110" yWindow="-110" windowWidth="22780" windowHeight="14660" activeTab="2" xr2:uid="{00000000-000D-0000-FFFF-FFFF00000000}"/>
  </bookViews>
  <sheets>
    <sheet name="99薪资和奖励体系" sheetId="12" r:id="rId1"/>
    <sheet name="销售薪资和奖励体系" sheetId="15" r:id="rId2"/>
    <sheet name="市场部KPI" sheetId="18" r:id="rId3"/>
    <sheet name="Sheet2" sheetId="19" r:id="rId4"/>
  </sheets>
  <calcPr calcId="18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B6" i="18" l="1"/>
  <c r="AB5" i="18"/>
  <c r="AB4" i="18"/>
  <c r="AB3" i="18"/>
  <c r="X6" i="18"/>
  <c r="X5" i="18"/>
  <c r="X4" i="18"/>
  <c r="X3" i="18"/>
  <c r="T6" i="18"/>
  <c r="T5" i="18"/>
  <c r="T4" i="18"/>
  <c r="T3" i="18"/>
  <c r="U3" i="18" s="1"/>
  <c r="P6" i="18"/>
  <c r="P5" i="18"/>
  <c r="Q5" i="18" s="1"/>
  <c r="P4" i="18"/>
  <c r="P3" i="18"/>
  <c r="L6" i="18"/>
  <c r="L5" i="18"/>
  <c r="L4" i="18"/>
  <c r="L3" i="18"/>
  <c r="AB10" i="18"/>
  <c r="AB9" i="18"/>
  <c r="AB8" i="18"/>
  <c r="AB7" i="18"/>
  <c r="AC7" i="18" s="1"/>
  <c r="P10" i="18"/>
  <c r="P9" i="18"/>
  <c r="Q9" i="18" s="1"/>
  <c r="AC8" i="18"/>
  <c r="P8" i="18"/>
  <c r="Q8" i="18" s="1"/>
  <c r="P7" i="18"/>
  <c r="Q7" i="18" s="1"/>
  <c r="U6" i="18"/>
  <c r="U4" i="18"/>
  <c r="Q4" i="18"/>
  <c r="Q3" i="18"/>
  <c r="AC9" i="18"/>
  <c r="AC10" i="18"/>
  <c r="AC5" i="18"/>
  <c r="AC4" i="18"/>
  <c r="X10" i="18"/>
  <c r="Y10" i="18" s="1"/>
  <c r="X9" i="18"/>
  <c r="Y9" i="18" s="1"/>
  <c r="X8" i="18"/>
  <c r="X7" i="18"/>
  <c r="Y8" i="18"/>
  <c r="Y7" i="18"/>
  <c r="Y5" i="18"/>
  <c r="T10" i="18"/>
  <c r="U10" i="18" s="1"/>
  <c r="T9" i="18"/>
  <c r="T8" i="18"/>
  <c r="T7" i="18"/>
  <c r="U9" i="18"/>
  <c r="U8" i="18"/>
  <c r="U7" i="18"/>
  <c r="U5" i="18"/>
  <c r="AC6" i="18"/>
  <c r="Y6" i="18"/>
  <c r="Y4" i="18"/>
  <c r="AC3" i="18"/>
  <c r="Y3" i="18"/>
  <c r="L10" i="18"/>
  <c r="L9" i="18"/>
  <c r="L8" i="18"/>
  <c r="L7" i="18"/>
  <c r="M10" i="18"/>
  <c r="Q10" i="18"/>
  <c r="Q6" i="18"/>
  <c r="M9" i="18"/>
  <c r="M8" i="18"/>
  <c r="M7" i="18"/>
  <c r="M6" i="18"/>
  <c r="M3" i="18"/>
  <c r="M5" i="18"/>
  <c r="M4" i="18"/>
  <c r="I10" i="18"/>
  <c r="I9" i="18"/>
  <c r="I8" i="18"/>
  <c r="I7" i="18"/>
  <c r="I6" i="18"/>
  <c r="I3" i="18"/>
  <c r="H4" i="18"/>
  <c r="I4" i="18" s="1"/>
  <c r="H9" i="18"/>
  <c r="H10" i="18"/>
  <c r="H7" i="18"/>
  <c r="H8" i="18"/>
  <c r="H6" i="18"/>
  <c r="H5" i="18"/>
  <c r="I5" i="18" s="1"/>
  <c r="H3" i="18"/>
  <c r="M11" i="18" l="1"/>
  <c r="M13" i="18" s="1"/>
  <c r="U11" i="18"/>
  <c r="U13" i="18" s="1"/>
  <c r="Y11" i="18"/>
  <c r="Y13" i="18" s="1"/>
  <c r="AC11" i="18"/>
  <c r="AC13" i="18" s="1"/>
  <c r="Q11" i="18"/>
  <c r="Q13" i="18" s="1"/>
  <c r="I11" i="18"/>
  <c r="I13" i="18" s="1"/>
  <c r="I20" i="15" l="1"/>
  <c r="I10" i="15"/>
  <c r="I21" i="15"/>
  <c r="I11" i="15"/>
  <c r="I12" i="15"/>
  <c r="I13" i="15"/>
  <c r="I14" i="15"/>
  <c r="I15" i="15"/>
  <c r="I16" i="15"/>
  <c r="I17" i="15"/>
  <c r="I18" i="15"/>
  <c r="I19" i="15"/>
  <c r="D101" i="12" l="1"/>
  <c r="D102" i="12"/>
  <c r="C8" i="12" l="1"/>
  <c r="D8" i="12"/>
  <c r="C9" i="12"/>
  <c r="D9" i="12"/>
  <c r="C10" i="12"/>
  <c r="D10" i="12"/>
  <c r="C11" i="12"/>
  <c r="D11" i="12"/>
  <c r="C12" i="12"/>
  <c r="D12" i="12"/>
  <c r="C13" i="12"/>
  <c r="D13" i="12"/>
  <c r="C14" i="12"/>
  <c r="D14" i="12"/>
  <c r="C15" i="12"/>
  <c r="D15" i="12"/>
  <c r="C16" i="12"/>
  <c r="D16" i="12"/>
  <c r="C17" i="12"/>
  <c r="D17" i="12"/>
  <c r="C18" i="12"/>
  <c r="D18" i="12"/>
  <c r="C19" i="12"/>
  <c r="D19" i="12"/>
  <c r="C20" i="12"/>
  <c r="D20" i="12"/>
  <c r="C21" i="12"/>
  <c r="D21" i="12"/>
  <c r="C22" i="12"/>
  <c r="D22" i="12"/>
  <c r="C23" i="12"/>
  <c r="D23" i="12"/>
  <c r="C24" i="12"/>
  <c r="D24" i="12"/>
  <c r="C25" i="12"/>
  <c r="D25" i="12"/>
  <c r="C26" i="12"/>
  <c r="D26" i="12"/>
  <c r="C27" i="12"/>
  <c r="D27" i="12"/>
  <c r="C28" i="12"/>
  <c r="D28" i="12"/>
  <c r="C29" i="12"/>
  <c r="D29" i="12"/>
  <c r="C30" i="12"/>
  <c r="D30" i="12"/>
  <c r="C31" i="12"/>
  <c r="D31" i="12"/>
  <c r="C32" i="12"/>
  <c r="D32" i="12"/>
  <c r="C33" i="12"/>
  <c r="D33" i="12"/>
  <c r="C34" i="12"/>
  <c r="D34" i="12"/>
  <c r="C35" i="12"/>
  <c r="D35" i="12"/>
  <c r="C36" i="12"/>
  <c r="D36" i="12"/>
  <c r="C4" i="12"/>
  <c r="D4" i="12"/>
  <c r="C5" i="12"/>
  <c r="D5" i="12"/>
  <c r="C6" i="12"/>
  <c r="D6" i="12"/>
  <c r="C7" i="12"/>
  <c r="D7" i="12"/>
  <c r="C102" i="12"/>
  <c r="E102" i="12" s="1"/>
  <c r="C37" i="12"/>
  <c r="D37" i="12"/>
  <c r="C38" i="12"/>
  <c r="D38" i="12"/>
  <c r="C101" i="12"/>
  <c r="E101" i="12" s="1"/>
  <c r="D100" i="12"/>
  <c r="C100" i="12"/>
  <c r="D99" i="12"/>
  <c r="C99" i="12"/>
  <c r="D98" i="12"/>
  <c r="C98" i="12"/>
  <c r="D97" i="12"/>
  <c r="C97" i="12"/>
  <c r="D96" i="12"/>
  <c r="C96" i="12"/>
  <c r="D95" i="12"/>
  <c r="C95" i="12"/>
  <c r="D94" i="12"/>
  <c r="C94" i="12"/>
  <c r="D93" i="12"/>
  <c r="C93" i="12"/>
  <c r="D92" i="12"/>
  <c r="C92" i="12"/>
  <c r="D91" i="12"/>
  <c r="C91" i="12"/>
  <c r="D90" i="12"/>
  <c r="C90" i="12"/>
  <c r="D89" i="12"/>
  <c r="C89" i="12"/>
  <c r="D88" i="12"/>
  <c r="C88" i="12"/>
  <c r="D87" i="12"/>
  <c r="C87" i="12"/>
  <c r="D86" i="12"/>
  <c r="C86" i="12"/>
  <c r="D85" i="12"/>
  <c r="C85" i="12"/>
  <c r="D84" i="12"/>
  <c r="C84" i="12"/>
  <c r="D83" i="12"/>
  <c r="C83" i="12"/>
  <c r="D82" i="12"/>
  <c r="C82" i="12"/>
  <c r="D81" i="12"/>
  <c r="C81" i="12"/>
  <c r="D80" i="12"/>
  <c r="C80" i="12"/>
  <c r="D79" i="12"/>
  <c r="C79" i="12"/>
  <c r="D78" i="12"/>
  <c r="C78" i="12"/>
  <c r="D77" i="12"/>
  <c r="C77" i="12"/>
  <c r="D76" i="12"/>
  <c r="C76" i="12"/>
  <c r="D75" i="12"/>
  <c r="C75" i="12"/>
  <c r="D74" i="12"/>
  <c r="C74" i="12"/>
  <c r="D73" i="12"/>
  <c r="C73" i="12"/>
  <c r="D72" i="12"/>
  <c r="C72" i="12"/>
  <c r="D71" i="12"/>
  <c r="C71" i="12"/>
  <c r="D70" i="12"/>
  <c r="C70" i="12"/>
  <c r="D69" i="12"/>
  <c r="C69" i="12"/>
  <c r="D68" i="12"/>
  <c r="C68" i="12"/>
  <c r="D67" i="12"/>
  <c r="C67" i="12"/>
  <c r="D66" i="12"/>
  <c r="C66" i="12"/>
  <c r="D65" i="12"/>
  <c r="C65" i="12"/>
  <c r="D64" i="12"/>
  <c r="C64" i="12"/>
  <c r="D63" i="12"/>
  <c r="C63" i="12"/>
  <c r="D62" i="12"/>
  <c r="C62" i="12"/>
  <c r="D61" i="12"/>
  <c r="C61" i="12"/>
  <c r="D60" i="12"/>
  <c r="C60" i="12"/>
  <c r="D59" i="12"/>
  <c r="C59" i="12"/>
  <c r="D58" i="12"/>
  <c r="C58" i="12"/>
  <c r="D57" i="12"/>
  <c r="C57" i="12"/>
  <c r="D56" i="12"/>
  <c r="C56" i="12"/>
  <c r="D55" i="12"/>
  <c r="C55" i="12"/>
  <c r="D54" i="12"/>
  <c r="C54" i="12"/>
  <c r="D53" i="12"/>
  <c r="C53" i="12"/>
  <c r="D52" i="12"/>
  <c r="C52" i="12"/>
  <c r="D51" i="12"/>
  <c r="C51" i="12"/>
  <c r="D50" i="12"/>
  <c r="C50" i="12"/>
  <c r="D49" i="12"/>
  <c r="C49" i="12"/>
  <c r="D48" i="12"/>
  <c r="C48" i="12"/>
  <c r="D47" i="12"/>
  <c r="C47" i="12"/>
  <c r="D46" i="12"/>
  <c r="C46" i="12"/>
  <c r="D45" i="12"/>
  <c r="C45" i="12"/>
  <c r="D44" i="12"/>
  <c r="C44" i="12"/>
  <c r="D43" i="12"/>
  <c r="C43" i="12"/>
  <c r="D42" i="12"/>
  <c r="C42" i="12"/>
  <c r="D41" i="12"/>
  <c r="C41" i="12"/>
  <c r="D40" i="12"/>
  <c r="C40" i="12"/>
  <c r="D39" i="12"/>
  <c r="C39" i="12"/>
  <c r="E35" i="12" l="1"/>
  <c r="E11" i="12"/>
  <c r="E26" i="12"/>
  <c r="E24" i="12"/>
  <c r="E22" i="12"/>
  <c r="E12" i="12"/>
  <c r="E27" i="12"/>
  <c r="E25" i="12"/>
  <c r="E23" i="12"/>
  <c r="E21" i="12"/>
  <c r="E19" i="12"/>
  <c r="E15" i="12"/>
  <c r="E28" i="12"/>
  <c r="E34" i="12"/>
  <c r="E32" i="12"/>
  <c r="E30" i="12"/>
  <c r="E18" i="12"/>
  <c r="E6" i="12"/>
  <c r="E20" i="12"/>
  <c r="E16" i="12"/>
  <c r="E36" i="12"/>
  <c r="E33" i="12"/>
  <c r="E31" i="12"/>
  <c r="E29" i="12"/>
  <c r="E5" i="12"/>
  <c r="E17" i="12"/>
  <c r="E14" i="12"/>
  <c r="E9" i="12"/>
  <c r="E13" i="12"/>
  <c r="E10" i="12"/>
  <c r="E8" i="12"/>
  <c r="E7" i="12"/>
  <c r="E4" i="12"/>
  <c r="E45" i="12"/>
  <c r="E70" i="12"/>
  <c r="E74" i="12"/>
  <c r="E82" i="12"/>
  <c r="E86" i="12"/>
  <c r="E94" i="12"/>
  <c r="E38" i="12"/>
  <c r="E37" i="12"/>
  <c r="E50" i="12"/>
  <c r="E58" i="12"/>
  <c r="E66" i="12"/>
  <c r="E71" i="12"/>
  <c r="E75" i="12"/>
  <c r="E77" i="12"/>
  <c r="E79" i="12"/>
  <c r="E81" i="12"/>
  <c r="E83" i="12"/>
  <c r="E87" i="12"/>
  <c r="E89" i="12"/>
  <c r="E93" i="12"/>
  <c r="E95" i="12"/>
  <c r="E97" i="12"/>
  <c r="E41" i="12"/>
  <c r="E43" i="12"/>
  <c r="E42" i="12"/>
  <c r="E65" i="12"/>
  <c r="E40" i="12"/>
  <c r="E69" i="12"/>
  <c r="E73" i="12"/>
  <c r="E85" i="12"/>
  <c r="E48" i="12"/>
  <c r="E56" i="12"/>
  <c r="E49" i="12"/>
  <c r="E51" i="12"/>
  <c r="E53" i="12"/>
  <c r="E57" i="12"/>
  <c r="E59" i="12"/>
  <c r="E61" i="12"/>
  <c r="E80" i="12"/>
  <c r="E84" i="12"/>
  <c r="E92" i="12"/>
  <c r="E98" i="12"/>
  <c r="E39" i="12"/>
  <c r="E44" i="12"/>
  <c r="E46" i="12"/>
  <c r="E55" i="12"/>
  <c r="E60" i="12"/>
  <c r="E62" i="12"/>
  <c r="E47" i="12"/>
  <c r="E52" i="12"/>
  <c r="E54" i="12"/>
  <c r="E63" i="12"/>
  <c r="E64" i="12"/>
  <c r="E68" i="12"/>
  <c r="E67" i="12"/>
  <c r="E72" i="12"/>
  <c r="E76" i="12"/>
  <c r="E78" i="12"/>
  <c r="E88" i="12"/>
  <c r="E90" i="12"/>
  <c r="E91" i="12"/>
  <c r="E96" i="12"/>
  <c r="E99" i="12"/>
  <c r="E100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7369445D-9A67-4E94-AB36-85C6690A46EF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部门完成比例=部门实际完成销售额/部门销售任务*100%</t>
        </r>
      </text>
    </comment>
    <comment ref="A4" authorId="0" shapeId="0" xr:uid="{010A5429-1FF8-40E8-AAE0-980443543E9F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个人完成率=个人实际完成销售额/个人销售任务*100%，6500起</t>
        </r>
      </text>
    </comment>
    <comment ref="A5" authorId="0" shapeId="0" xr:uid="{03EAADDD-D9D0-4C3D-B0D0-3AECC3AC006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业绩增长率=（本月销售额-上月销售额）/上月销售额的绝对值*100%，6500起</t>
        </r>
      </text>
    </comment>
    <comment ref="A6" authorId="0" shapeId="0" xr:uid="{2416D3EA-E9CA-44EF-A086-350AEE15291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完成比例=实际新客户数/任务*100%</t>
        </r>
      </text>
    </comment>
    <comment ref="A7" authorId="0" shapeId="0" xr:uid="{DFAC437D-9569-4BC7-8C82-DECF0B4968C2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出现一次，该项不得分</t>
        </r>
      </text>
    </comment>
    <comment ref="A8" authorId="0" shapeId="0" xr:uid="{1B61E271-F505-4C4E-A385-C6AEC6E3B54A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因个人原因而影响整个团队工作的情况出现一次，扣5分</t>
        </r>
      </text>
    </comment>
    <comment ref="A9" authorId="0" shapeId="0" xr:uid="{107AD42E-BCB6-431C-922A-4616E74E3C9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出勤率达到100%（出差不计）得满分，迟到早退缺勤超过3次，此项不得分</t>
        </r>
      </text>
    </comment>
    <comment ref="A10" authorId="0" shapeId="0" xr:uid="{37D5CBAB-E581-4F19-9C99-7555C91A44B4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公司所有现行制度，违反一次该项不得分</t>
        </r>
      </text>
    </comment>
  </commentList>
</comments>
</file>

<file path=xl/sharedStrings.xml><?xml version="1.0" encoding="utf-8"?>
<sst xmlns="http://schemas.openxmlformats.org/spreadsheetml/2006/main" count="154" uniqueCount="99">
  <si>
    <t>等级</t>
    <phoneticPr fontId="1" type="noConversion"/>
  </si>
  <si>
    <t>满勤</t>
    <phoneticPr fontId="1" type="noConversion"/>
  </si>
  <si>
    <t>补贴</t>
    <phoneticPr fontId="1" type="noConversion"/>
  </si>
  <si>
    <t>小计</t>
    <phoneticPr fontId="1" type="noConversion"/>
  </si>
  <si>
    <t>1.薪资</t>
    <phoneticPr fontId="1" type="noConversion"/>
  </si>
  <si>
    <t>执行</t>
  </si>
  <si>
    <t>备注</t>
    <phoneticPr fontId="3" type="noConversion"/>
  </si>
  <si>
    <t xml:space="preserve">公司净利润20%
</t>
    <phoneticPr fontId="3" type="noConversion"/>
  </si>
  <si>
    <t>领导奖</t>
    <phoneticPr fontId="3" type="noConversion"/>
  </si>
  <si>
    <t>宽度奖</t>
    <phoneticPr fontId="3" type="noConversion"/>
  </si>
  <si>
    <t>深度奖</t>
    <phoneticPr fontId="3" type="noConversion"/>
  </si>
  <si>
    <t>年度奖</t>
    <phoneticPr fontId="3" type="noConversion"/>
  </si>
  <si>
    <t>特别奖</t>
    <phoneticPr fontId="3" type="noConversion"/>
  </si>
  <si>
    <t>工资</t>
    <phoneticPr fontId="1" type="noConversion"/>
  </si>
  <si>
    <t>产品利润
后端50%</t>
    <phoneticPr fontId="1" type="noConversion"/>
  </si>
  <si>
    <t>净利润
高管20%</t>
    <phoneticPr fontId="1" type="noConversion"/>
  </si>
  <si>
    <t>毛利润
前端50%</t>
    <phoneticPr fontId="1" type="noConversion"/>
  </si>
  <si>
    <t>2.奖励体系（详见岗位说明书和远景和价值PPT）</t>
    <phoneticPr fontId="1" type="noConversion"/>
  </si>
  <si>
    <t>中网99级薪资和奖励体系</t>
    <phoneticPr fontId="1" type="noConversion"/>
  </si>
  <si>
    <t>海外旅游</t>
    <phoneticPr fontId="3" type="noConversion"/>
  </si>
  <si>
    <t>国内旅游</t>
    <phoneticPr fontId="3" type="noConversion"/>
  </si>
  <si>
    <t>多种奖励设置</t>
    <phoneticPr fontId="3" type="noConversion"/>
  </si>
  <si>
    <t>总=
50%</t>
    <phoneticPr fontId="3" type="noConversion"/>
  </si>
  <si>
    <t>＜15万的直管部门
业绩总和≥30万元</t>
    <phoneticPr fontId="3" type="noConversion"/>
  </si>
  <si>
    <t xml:space="preserve">事业部利润的50%
</t>
    <phoneticPr fontId="3" type="noConversion"/>
  </si>
  <si>
    <t>≥15万元</t>
    <phoneticPr fontId="3" type="noConversion"/>
  </si>
  <si>
    <t>≥11万元</t>
    <phoneticPr fontId="3" type="noConversion"/>
  </si>
  <si>
    <t>≥6万元</t>
    <phoneticPr fontId="3" type="noConversion"/>
  </si>
  <si>
    <t>≥3万元 优秀</t>
    <phoneticPr fontId="3" type="noConversion"/>
  </si>
  <si>
    <t>≥1.5万元 良好</t>
    <phoneticPr fontId="3" type="noConversion"/>
  </si>
  <si>
    <t>≥9000元 达标</t>
    <phoneticPr fontId="3" type="noConversion"/>
  </si>
  <si>
    <t>≥3000元 及格</t>
    <phoneticPr fontId="3" type="noConversion"/>
  </si>
  <si>
    <t>销售奖金</t>
    <phoneticPr fontId="3" type="noConversion"/>
  </si>
  <si>
    <t>差额奖
提成奖</t>
    <phoneticPr fontId="3" type="noConversion"/>
  </si>
  <si>
    <t>下属单一部门≥15万元</t>
    <phoneticPr fontId="3" type="noConversion"/>
  </si>
  <si>
    <t>≥15万部门≥3个时，
其下下级业绩总和</t>
    <phoneticPr fontId="3" type="noConversion"/>
  </si>
  <si>
    <t>有6个月≥15万部门
≥3个时,业绩总和</t>
    <phoneticPr fontId="3" type="noConversion"/>
  </si>
  <si>
    <t>满勤：需要满勤。补贴：需要及格和考评表≥60分。毛利润（白金）/产品利润/净利润=计算额。
试用期定级：新入职人员根据其薪资要求，能力，工作经验等在确定试用期和转正定级。原则上满足要求。销售人员按照有效客户（单个用户/分销当月新增订单金额≥500/1000元）数对应等级定级，分销1个算2个，管理人员按部门累计。转正时按照试用期的月均级别（四舍五入）+2级。试用期3-6个月。
晋级或降级：考评表≥80分和自然季度内连续3个月及格（月新增3000元）晋升1级，未及格降1级。</t>
    <phoneticPr fontId="3" type="noConversion"/>
  </si>
  <si>
    <t>资深</t>
    <phoneticPr fontId="3" type="noConversion"/>
  </si>
  <si>
    <t>高级</t>
    <phoneticPr fontId="3" type="noConversion"/>
  </si>
  <si>
    <t>中级</t>
    <phoneticPr fontId="3" type="noConversion"/>
  </si>
  <si>
    <t>初级</t>
    <phoneticPr fontId="3" type="noConversion"/>
  </si>
  <si>
    <t>产品利润(后端50%)</t>
    <phoneticPr fontId="1" type="noConversion"/>
  </si>
  <si>
    <t>净利润(高管20%)</t>
    <phoneticPr fontId="1" type="noConversion"/>
  </si>
  <si>
    <t>层级</t>
    <phoneticPr fontId="3" type="noConversion"/>
  </si>
  <si>
    <t>薪资</t>
    <phoneticPr fontId="3" type="noConversion"/>
  </si>
  <si>
    <t>销售薪资和奖励体系</t>
    <phoneticPr fontId="1" type="noConversion"/>
  </si>
  <si>
    <t>＜3000元</t>
    <phoneticPr fontId="3" type="noConversion"/>
  </si>
  <si>
    <t>无</t>
    <phoneticPr fontId="3" type="noConversion"/>
  </si>
  <si>
    <t>≥1.5万元 A(部均)</t>
    <phoneticPr fontId="3" type="noConversion"/>
  </si>
  <si>
    <t>≥3万元</t>
    <phoneticPr fontId="3" type="noConversion"/>
  </si>
  <si>
    <t>≥9000元 B(部均)</t>
    <phoneticPr fontId="3" type="noConversion"/>
  </si>
  <si>
    <t>≥3000元 C</t>
    <phoneticPr fontId="3" type="noConversion"/>
  </si>
  <si>
    <t>销售奖金</t>
    <phoneticPr fontId="3" type="noConversion"/>
  </si>
  <si>
    <t>市场</t>
    <phoneticPr fontId="1" type="noConversion"/>
  </si>
  <si>
    <t>技术研发</t>
    <phoneticPr fontId="1" type="noConversion"/>
  </si>
  <si>
    <t>管理</t>
    <phoneticPr fontId="1" type="noConversion"/>
  </si>
  <si>
    <t>2营销推广</t>
    <phoneticPr fontId="3" type="noConversion"/>
  </si>
  <si>
    <t>1销售部：毛利润（前端50%）</t>
    <phoneticPr fontId="1" type="noConversion"/>
  </si>
  <si>
    <t>HRBP</t>
    <phoneticPr fontId="1" type="noConversion"/>
  </si>
  <si>
    <t>此列
=
1×3</t>
    <phoneticPr fontId="1" type="noConversion"/>
  </si>
  <si>
    <t>人事部</t>
    <phoneticPr fontId="1" type="noConversion"/>
  </si>
  <si>
    <t>备注：
前端：市场/推广/销售/助理。
后端：研发/技术/客服/财务等。
高管：副总经理/子公司总经理。
分值：110分（满勤+10分，事务任务完成≥150%(30分)/≥100%(20分)/≥50%(10分)，态度纪律+70分）。薪资×分值。
计算额：毛利润（白金）/产品利润/净利润。奖励部分标的为计算额。
社保：企业按照基数缴纳，员工需高于基数缴纳的企业部分包含在员工薪资内。目前员工个人约578元（滁州284），企业约798元（滁州651）。
定级：前端人员按照计算额对应级别，销售管理人员按部门累计计算额对应级别。非前端人员商谈定级。特殊情况可一事一议。</t>
    <phoneticPr fontId="3" type="noConversion"/>
  </si>
  <si>
    <t>按新增有效人数（月计算额≥用工成本的30%/100%）对应薪资等级（上司按部门累计）</t>
    <phoneticPr fontId="1" type="noConversion"/>
  </si>
  <si>
    <t>按伙伴账号内新增有效户数(首次付款的新客户，订单合计≥500元/用户，≥1000元/渠道户)对应薪资等级(上司按部门累计)</t>
    <phoneticPr fontId="3" type="noConversion"/>
  </si>
  <si>
    <t>入职完成第一月3000元，第2月9000元,第3月1.5万元的毛利润任务，薪资按照6000元+对应的提成比例，未完成按照3000元薪资。</t>
    <phoneticPr fontId="3" type="noConversion"/>
  </si>
  <si>
    <t>实际完成</t>
    <phoneticPr fontId="3" type="noConversion"/>
  </si>
  <si>
    <t>评分</t>
    <phoneticPr fontId="3" type="noConversion"/>
  </si>
  <si>
    <t>完成率</t>
    <phoneticPr fontId="3" type="noConversion"/>
  </si>
  <si>
    <t>标准分</t>
    <phoneticPr fontId="3" type="noConversion"/>
  </si>
  <si>
    <t>考核标准(元)</t>
    <phoneticPr fontId="3" type="noConversion"/>
  </si>
  <si>
    <t>凡波</t>
    <phoneticPr fontId="3" type="noConversion"/>
  </si>
  <si>
    <t>部门营收任务</t>
    <phoneticPr fontId="3" type="noConversion"/>
  </si>
  <si>
    <t>个人计算额任务</t>
    <phoneticPr fontId="3" type="noConversion"/>
  </si>
  <si>
    <t>标准薪资</t>
    <phoneticPr fontId="3" type="noConversion"/>
  </si>
  <si>
    <t>部门完成率</t>
    <phoneticPr fontId="3" type="noConversion"/>
  </si>
  <si>
    <t>个人完成率</t>
    <phoneticPr fontId="3" type="noConversion"/>
  </si>
  <si>
    <t>业绩增长率</t>
    <phoneticPr fontId="3" type="noConversion"/>
  </si>
  <si>
    <t>上月销售计算额</t>
    <phoneticPr fontId="3" type="noConversion"/>
  </si>
  <si>
    <t>评分人</t>
    <phoneticPr fontId="3" type="noConversion"/>
  </si>
  <si>
    <t>财务</t>
    <phoneticPr fontId="3" type="noConversion"/>
  </si>
  <si>
    <t>新客户开发</t>
  </si>
  <si>
    <t>新客户任务(人)</t>
    <phoneticPr fontId="3" type="noConversion"/>
  </si>
  <si>
    <t>市场</t>
    <phoneticPr fontId="3" type="noConversion"/>
  </si>
  <si>
    <t>团队协作</t>
    <phoneticPr fontId="3" type="noConversion"/>
  </si>
  <si>
    <t>违规(次)</t>
    <phoneticPr fontId="3" type="noConversion"/>
  </si>
  <si>
    <t>出勤率</t>
    <phoneticPr fontId="3" type="noConversion"/>
  </si>
  <si>
    <t>迟到早退缺勤(次)</t>
    <phoneticPr fontId="3" type="noConversion"/>
  </si>
  <si>
    <t>日常行为</t>
    <phoneticPr fontId="3" type="noConversion"/>
  </si>
  <si>
    <t>违反规章制度(次)</t>
    <phoneticPr fontId="3" type="noConversion"/>
  </si>
  <si>
    <t>客户满意度</t>
    <phoneticPr fontId="3" type="noConversion"/>
  </si>
  <si>
    <t>客户投诉(次)</t>
    <phoneticPr fontId="3" type="noConversion"/>
  </si>
  <si>
    <t>人事</t>
    <phoneticPr fontId="3" type="noConversion"/>
  </si>
  <si>
    <t>考核薪资</t>
    <phoneticPr fontId="3" type="noConversion"/>
  </si>
  <si>
    <t>KPI得分</t>
    <phoneticPr fontId="3" type="noConversion"/>
  </si>
  <si>
    <t>中网市场部KPI考核表</t>
    <phoneticPr fontId="3" type="noConversion"/>
  </si>
  <si>
    <t>考核项目</t>
    <phoneticPr fontId="3" type="noConversion"/>
  </si>
  <si>
    <t>说明：标准薪资6500元/月（包含企业和个人五险一金，相当于税前5702元，税后5124元），考核薪资=实际得分/100分*标准薪资，评分为60-140分，提成另计。</t>
    <phoneticPr fontId="3" type="noConversion"/>
  </si>
  <si>
    <t>殷琪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</si>
</sst>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B0F0"/>
      </left>
      <right style="thin">
        <color indexed="64"/>
      </right>
      <top style="medium">
        <color rgb="FF00B0F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B0F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B0F0"/>
      </top>
      <bottom style="thin">
        <color indexed="64"/>
      </bottom>
      <diagonal/>
    </border>
    <border>
      <left style="medium">
        <color rgb="FF00B0F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B0F0"/>
      </left>
      <right style="thin">
        <color indexed="64"/>
      </right>
      <top style="thin">
        <color indexed="64"/>
      </top>
      <bottom style="medium">
        <color rgb="FF00B0F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B0F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00B0F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rgb="FF00B0F0"/>
      </bottom>
      <diagonal/>
    </border>
    <border>
      <left style="medium">
        <color indexed="64"/>
      </left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/>
      <right style="medium">
        <color rgb="FF00B0F0"/>
      </right>
      <top/>
      <bottom/>
      <diagonal/>
    </border>
    <border>
      <left style="medium">
        <color indexed="64"/>
      </left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/>
      <right style="thin">
        <color indexed="64"/>
      </right>
      <top style="thin">
        <color indexed="64"/>
      </top>
      <bottom style="medium">
        <color rgb="FF00B0F0"/>
      </bottom>
      <diagonal/>
    </border>
    <border>
      <left style="medium">
        <color indexed="64"/>
      </left>
      <right style="medium">
        <color rgb="FF00B0F0"/>
      </right>
      <top style="medium">
        <color rgb="FF00B0F0"/>
      </top>
      <bottom style="thin">
        <color indexed="64"/>
      </bottom>
      <diagonal/>
    </border>
    <border>
      <left style="medium">
        <color rgb="FF00B0F0"/>
      </left>
      <right/>
      <top style="thin">
        <color indexed="64"/>
      </top>
      <bottom style="medium">
        <color rgb="FF00B0F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00B0F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rgb="FF00B0F0"/>
      </bottom>
      <diagonal/>
    </border>
    <border>
      <left style="thin">
        <color indexed="64"/>
      </left>
      <right style="thin">
        <color indexed="64"/>
      </right>
      <top style="thin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rgb="FF0070C0"/>
      </bottom>
      <diagonal/>
    </border>
    <border>
      <left style="thin">
        <color indexed="64"/>
      </left>
      <right/>
      <top style="mediumDashed">
        <color rgb="FF0070C0"/>
      </top>
      <bottom/>
      <diagonal/>
    </border>
    <border>
      <left/>
      <right/>
      <top style="mediumDashed">
        <color rgb="FF0070C0"/>
      </top>
      <bottom/>
      <diagonal/>
    </border>
    <border>
      <left/>
      <right style="thin">
        <color indexed="64"/>
      </right>
      <top style="mediumDashed">
        <color rgb="FF0070C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70C0"/>
      </top>
      <bottom style="mediumDashed">
        <color rgb="FF0070C0"/>
      </bottom>
      <diagonal/>
    </border>
    <border>
      <left style="thin">
        <color indexed="64"/>
      </left>
      <right style="thin">
        <color indexed="64"/>
      </right>
      <top style="mediumDashed">
        <color rgb="FF0070C0"/>
      </top>
      <bottom/>
      <diagonal/>
    </border>
    <border>
      <left style="thin">
        <color indexed="64"/>
      </left>
      <right/>
      <top style="mediumDashed">
        <color rgb="FF0070C0"/>
      </top>
      <bottom style="thin">
        <color indexed="64"/>
      </bottom>
      <diagonal/>
    </border>
    <border>
      <left/>
      <right style="thin">
        <color indexed="64"/>
      </right>
      <top style="mediumDashed">
        <color rgb="FF0070C0"/>
      </top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4" xfId="0" applyFont="1" applyBorder="1"/>
    <xf numFmtId="0" fontId="2" fillId="0" borderId="14" xfId="0" applyFont="1" applyBorder="1"/>
    <xf numFmtId="0" fontId="2" fillId="0" borderId="8" xfId="0" applyFont="1" applyBorder="1"/>
    <xf numFmtId="0" fontId="5" fillId="0" borderId="17" xfId="0" applyFont="1" applyBorder="1" applyAlignment="1">
      <alignment horizontal="center" vertical="center" wrapText="1" readingOrder="1"/>
    </xf>
    <xf numFmtId="9" fontId="5" fillId="0" borderId="18" xfId="0" applyNumberFormat="1" applyFont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 readingOrder="1"/>
    </xf>
    <xf numFmtId="9" fontId="5" fillId="0" borderId="13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5" fillId="0" borderId="26" xfId="0" applyNumberFormat="1" applyFont="1" applyBorder="1" applyAlignment="1">
      <alignment horizontal="center" vertical="center" wrapText="1" readingOrder="1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readingOrder="1"/>
    </xf>
    <xf numFmtId="9" fontId="5" fillId="0" borderId="13" xfId="0" applyNumberFormat="1" applyFont="1" applyBorder="1" applyAlignment="1">
      <alignment horizontal="center" vertical="center" wrapText="1" readingOrder="1"/>
    </xf>
    <xf numFmtId="0" fontId="2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center" vertical="center" wrapText="1" readingOrder="1"/>
    </xf>
    <xf numFmtId="9" fontId="5" fillId="0" borderId="36" xfId="0" applyNumberFormat="1" applyFont="1" applyBorder="1" applyAlignment="1">
      <alignment horizontal="center" vertical="center" wrapText="1" readingOrder="1"/>
    </xf>
    <xf numFmtId="0" fontId="5" fillId="0" borderId="37" xfId="0" applyNumberFormat="1" applyFont="1" applyBorder="1" applyAlignment="1">
      <alignment horizontal="center" vertical="center" wrapText="1" readingOrder="1"/>
    </xf>
    <xf numFmtId="0" fontId="2" fillId="3" borderId="43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44" xfId="0" applyFont="1" applyFill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 wrapText="1" readingOrder="1"/>
    </xf>
    <xf numFmtId="0" fontId="5" fillId="0" borderId="1" xfId="0" applyNumberFormat="1" applyFont="1" applyBorder="1" applyAlignment="1">
      <alignment horizontal="center" vertical="center" wrapText="1" readingOrder="1"/>
    </xf>
    <xf numFmtId="0" fontId="5" fillId="0" borderId="47" xfId="0" applyNumberFormat="1" applyFont="1" applyBorder="1" applyAlignment="1">
      <alignment horizontal="center" vertical="center" wrapText="1" readingOrder="1"/>
    </xf>
    <xf numFmtId="9" fontId="2" fillId="0" borderId="12" xfId="0" applyNumberFormat="1" applyFont="1" applyBorder="1" applyAlignment="1">
      <alignment horizontal="center"/>
    </xf>
    <xf numFmtId="9" fontId="2" fillId="0" borderId="13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31" fontId="2" fillId="0" borderId="1" xfId="0" applyNumberFormat="1" applyFont="1" applyBorder="1" applyAlignment="1">
      <alignment horizontal="left"/>
    </xf>
    <xf numFmtId="31" fontId="2" fillId="0" borderId="15" xfId="0" applyNumberFormat="1" applyFont="1" applyBorder="1" applyAlignment="1">
      <alignment horizontal="left"/>
    </xf>
    <xf numFmtId="0" fontId="5" fillId="0" borderId="12" xfId="0" applyFont="1" applyBorder="1" applyAlignment="1">
      <alignment horizontal="center" vertical="center" wrapText="1" readingOrder="1"/>
    </xf>
    <xf numFmtId="9" fontId="2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9" fontId="5" fillId="0" borderId="13" xfId="0" applyNumberFormat="1" applyFont="1" applyBorder="1" applyAlignment="1">
      <alignment horizontal="center" vertical="center" wrapText="1" readingOrder="1"/>
    </xf>
    <xf numFmtId="9" fontId="2" fillId="0" borderId="13" xfId="0" applyNumberFormat="1" applyFont="1" applyBorder="1" applyAlignment="1">
      <alignment horizontal="center" vertical="center"/>
    </xf>
    <xf numFmtId="10" fontId="5" fillId="0" borderId="13" xfId="0" applyNumberFormat="1" applyFont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16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0" borderId="50" xfId="0" applyNumberFormat="1" applyFont="1" applyBorder="1" applyAlignment="1">
      <alignment horizontal="center" vertical="center" wrapText="1" readingOrder="1"/>
    </xf>
    <xf numFmtId="0" fontId="5" fillId="0" borderId="51" xfId="0" applyNumberFormat="1" applyFont="1" applyBorder="1" applyAlignment="1">
      <alignment horizontal="center" vertical="center" wrapText="1" readingOrder="1"/>
    </xf>
    <xf numFmtId="0" fontId="5" fillId="0" borderId="52" xfId="0" applyNumberFormat="1" applyFont="1" applyBorder="1" applyAlignment="1">
      <alignment horizontal="center" vertical="center" wrapText="1" readingOrder="1"/>
    </xf>
    <xf numFmtId="0" fontId="2" fillId="3" borderId="45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2" fillId="0" borderId="48" xfId="0" applyNumberFormat="1" applyFont="1" applyBorder="1" applyAlignment="1">
      <alignment horizontal="center" vertical="center" wrapText="1"/>
    </xf>
    <xf numFmtId="0" fontId="2" fillId="0" borderId="49" xfId="0" applyNumberFormat="1" applyFont="1" applyBorder="1" applyAlignment="1">
      <alignment horizontal="center" vertical="center" wrapText="1"/>
    </xf>
    <xf numFmtId="0" fontId="2" fillId="0" borderId="25" xfId="0" applyNumberFormat="1" applyFont="1" applyBorder="1" applyAlignment="1">
      <alignment horizontal="center" vertical="center" wrapText="1"/>
    </xf>
    <xf numFmtId="0" fontId="2" fillId="0" borderId="46" xfId="0" applyNumberFormat="1" applyFont="1" applyBorder="1" applyAlignment="1">
      <alignment horizontal="center" vertical="center" wrapText="1"/>
    </xf>
    <xf numFmtId="0" fontId="2" fillId="0" borderId="23" xfId="0" applyNumberFormat="1" applyFont="1" applyBorder="1" applyAlignment="1">
      <alignment horizontal="center" vertical="center" wrapText="1"/>
    </xf>
    <xf numFmtId="0" fontId="2" fillId="0" borderId="24" xfId="0" applyNumberFormat="1" applyFont="1" applyBorder="1" applyAlignment="1">
      <alignment horizontal="center" vertical="center" wrapText="1"/>
    </xf>
    <xf numFmtId="0" fontId="2" fillId="0" borderId="27" xfId="0" applyNumberFormat="1" applyFont="1" applyBorder="1" applyAlignment="1">
      <alignment horizontal="center" vertical="center" wrapText="1"/>
    </xf>
    <xf numFmtId="0" fontId="2" fillId="0" borderId="28" xfId="0" applyNumberFormat="1" applyFont="1" applyBorder="1" applyAlignment="1">
      <alignment horizontal="center" vertical="center" wrapText="1"/>
    </xf>
    <xf numFmtId="0" fontId="2" fillId="0" borderId="29" xfId="0" applyNumberFormat="1" applyFont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255"/>
    </xf>
    <xf numFmtId="0" fontId="2" fillId="0" borderId="38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 wrapText="1"/>
    </xf>
    <xf numFmtId="0" fontId="2" fillId="0" borderId="41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 readingOrder="1"/>
    </xf>
    <xf numFmtId="0" fontId="2" fillId="3" borderId="2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9" fontId="6" fillId="0" borderId="2" xfId="0" applyNumberFormat="1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9" fontId="6" fillId="0" borderId="53" xfId="0" applyNumberFormat="1" applyFont="1" applyBorder="1" applyAlignment="1">
      <alignment horizontal="center" vertical="center"/>
    </xf>
    <xf numFmtId="2" fontId="6" fillId="0" borderId="53" xfId="0" applyNumberFormat="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2" fontId="6" fillId="0" borderId="54" xfId="0" applyNumberFormat="1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9" fontId="6" fillId="0" borderId="55" xfId="0" applyNumberFormat="1" applyFont="1" applyBorder="1" applyAlignment="1">
      <alignment horizontal="center" vertical="center"/>
    </xf>
    <xf numFmtId="2" fontId="6" fillId="0" borderId="55" xfId="0" applyNumberFormat="1" applyFont="1" applyBorder="1" applyAlignment="1">
      <alignment horizontal="center" vertical="center"/>
    </xf>
    <xf numFmtId="0" fontId="6" fillId="0" borderId="56" xfId="0" applyFont="1" applyBorder="1" applyAlignment="1">
      <alignment horizontal="left" vertical="center" wrapText="1"/>
    </xf>
    <xf numFmtId="0" fontId="6" fillId="0" borderId="57" xfId="0" applyFont="1" applyBorder="1" applyAlignment="1">
      <alignment horizontal="left" vertical="center" wrapText="1"/>
    </xf>
    <xf numFmtId="0" fontId="6" fillId="0" borderId="5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59" xfId="0" applyFont="1" applyBorder="1" applyAlignment="1">
      <alignment horizontal="left" vertical="center" wrapText="1"/>
    </xf>
    <xf numFmtId="0" fontId="6" fillId="0" borderId="60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9" fontId="6" fillId="0" borderId="54" xfId="0" applyNumberFormat="1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54" xfId="0" applyFont="1" applyFill="1" applyBorder="1" applyAlignment="1">
      <alignment horizontal="center" vertical="center"/>
    </xf>
    <xf numFmtId="0" fontId="6" fillId="4" borderId="53" xfId="0" applyFont="1" applyFill="1" applyBorder="1" applyAlignment="1">
      <alignment horizontal="center" vertical="center"/>
    </xf>
    <xf numFmtId="0" fontId="6" fillId="4" borderId="55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9EF21-8899-4118-8DC4-D9A4AC50993B}">
  <dimension ref="A1:J104"/>
  <sheetViews>
    <sheetView zoomScale="120" zoomScaleNormal="120" workbookViewId="0">
      <pane ySplit="3" topLeftCell="A86" activePane="bottomLeft" state="frozen"/>
      <selection pane="bottomLeft" activeCell="B104" sqref="B104:J104"/>
    </sheetView>
  </sheetViews>
  <sheetFormatPr defaultColWidth="9" defaultRowHeight="18" customHeight="1" x14ac:dyDescent="0.25"/>
  <cols>
    <col min="1" max="1" width="4.90625" style="1" bestFit="1" customWidth="1"/>
    <col min="2" max="5" width="6.6328125" style="1" customWidth="1"/>
    <col min="6" max="6" width="8.6328125" style="1" customWidth="1"/>
    <col min="7" max="7" width="20.6328125" style="1" customWidth="1"/>
    <col min="8" max="8" width="8.6328125" style="1" customWidth="1"/>
    <col min="9" max="10" width="9.6328125" style="1" customWidth="1"/>
    <col min="11" max="11" width="7.08984375" style="1" bestFit="1" customWidth="1"/>
    <col min="12" max="16384" width="9" style="1"/>
  </cols>
  <sheetData>
    <row r="1" spans="1:10" ht="18" customHeight="1" x14ac:dyDescent="0.25">
      <c r="A1" s="55" t="s">
        <v>18</v>
      </c>
      <c r="B1" s="55"/>
      <c r="C1" s="55"/>
      <c r="D1" s="55"/>
      <c r="E1" s="55"/>
      <c r="F1" s="55"/>
      <c r="G1" s="55"/>
      <c r="H1" s="55"/>
      <c r="I1" s="55"/>
      <c r="J1" s="55"/>
    </row>
    <row r="2" spans="1:10" ht="18" customHeight="1" x14ac:dyDescent="0.25">
      <c r="A2" s="56" t="s">
        <v>4</v>
      </c>
      <c r="B2" s="56"/>
      <c r="C2" s="56"/>
      <c r="D2" s="56"/>
      <c r="E2" s="56"/>
      <c r="F2" s="57" t="s">
        <v>17</v>
      </c>
      <c r="G2" s="58"/>
      <c r="H2" s="58"/>
      <c r="I2" s="58"/>
      <c r="J2" s="59"/>
    </row>
    <row r="3" spans="1:10" ht="28" customHeight="1" x14ac:dyDescent="0.25">
      <c r="A3" s="5" t="s">
        <v>0</v>
      </c>
      <c r="B3" s="5" t="s">
        <v>13</v>
      </c>
      <c r="C3" s="5" t="s">
        <v>1</v>
      </c>
      <c r="D3" s="5" t="s">
        <v>2</v>
      </c>
      <c r="E3" s="5" t="s">
        <v>3</v>
      </c>
      <c r="F3" s="66" t="s">
        <v>16</v>
      </c>
      <c r="G3" s="58"/>
      <c r="H3" s="59"/>
      <c r="I3" s="7" t="s">
        <v>14</v>
      </c>
      <c r="J3" s="7" t="s">
        <v>15</v>
      </c>
    </row>
    <row r="4" spans="1:10" ht="18" customHeight="1" x14ac:dyDescent="0.25">
      <c r="A4" s="4">
        <v>99</v>
      </c>
      <c r="B4" s="2">
        <v>31200</v>
      </c>
      <c r="C4" s="2">
        <f t="shared" ref="C4:C67" si="0">B4*10%</f>
        <v>3120</v>
      </c>
      <c r="D4" s="2">
        <f t="shared" ref="D4:D67" si="1">B4*20%</f>
        <v>6240</v>
      </c>
      <c r="E4" s="2">
        <f t="shared" ref="E4:E67" si="2">B4+C4+D4</f>
        <v>40560</v>
      </c>
      <c r="F4" s="8"/>
      <c r="G4" s="9"/>
      <c r="H4" s="10"/>
      <c r="I4" s="60" t="s">
        <v>24</v>
      </c>
      <c r="J4" s="63" t="s">
        <v>7</v>
      </c>
    </row>
    <row r="5" spans="1:10" ht="18" customHeight="1" x14ac:dyDescent="0.25">
      <c r="A5" s="4">
        <v>98</v>
      </c>
      <c r="B5" s="2">
        <v>30900</v>
      </c>
      <c r="C5" s="2">
        <f t="shared" si="0"/>
        <v>3090</v>
      </c>
      <c r="D5" s="2">
        <f t="shared" si="1"/>
        <v>6180</v>
      </c>
      <c r="E5" s="2">
        <f t="shared" si="2"/>
        <v>40170</v>
      </c>
      <c r="F5" s="11"/>
      <c r="G5" s="13"/>
      <c r="H5" s="12"/>
      <c r="I5" s="61"/>
      <c r="J5" s="64"/>
    </row>
    <row r="6" spans="1:10" ht="18" customHeight="1" x14ac:dyDescent="0.25">
      <c r="A6" s="4">
        <v>97</v>
      </c>
      <c r="B6" s="2">
        <v>30600</v>
      </c>
      <c r="C6" s="2">
        <f t="shared" si="0"/>
        <v>3060</v>
      </c>
      <c r="D6" s="2">
        <f t="shared" si="1"/>
        <v>6120</v>
      </c>
      <c r="E6" s="2">
        <f t="shared" si="2"/>
        <v>39780</v>
      </c>
      <c r="F6" s="11"/>
      <c r="G6" s="13"/>
      <c r="H6" s="12"/>
      <c r="I6" s="61"/>
      <c r="J6" s="64"/>
    </row>
    <row r="7" spans="1:10" ht="18" customHeight="1" x14ac:dyDescent="0.25">
      <c r="A7" s="4">
        <v>96</v>
      </c>
      <c r="B7" s="2">
        <v>30300</v>
      </c>
      <c r="C7" s="2">
        <f t="shared" si="0"/>
        <v>3030</v>
      </c>
      <c r="D7" s="2">
        <f t="shared" si="1"/>
        <v>6060</v>
      </c>
      <c r="E7" s="2">
        <f t="shared" si="2"/>
        <v>39390</v>
      </c>
      <c r="F7" s="11"/>
      <c r="G7" s="13"/>
      <c r="H7" s="12"/>
      <c r="I7" s="61"/>
      <c r="J7" s="64"/>
    </row>
    <row r="8" spans="1:10" ht="18" customHeight="1" x14ac:dyDescent="0.25">
      <c r="A8" s="4">
        <v>95</v>
      </c>
      <c r="B8" s="2">
        <v>30000</v>
      </c>
      <c r="C8" s="2">
        <f t="shared" si="0"/>
        <v>3000</v>
      </c>
      <c r="D8" s="2">
        <f t="shared" si="1"/>
        <v>6000</v>
      </c>
      <c r="E8" s="2">
        <f t="shared" si="2"/>
        <v>39000</v>
      </c>
      <c r="F8" s="11"/>
      <c r="G8" s="13"/>
      <c r="H8" s="12"/>
      <c r="I8" s="61"/>
      <c r="J8" s="64"/>
    </row>
    <row r="9" spans="1:10" ht="18" customHeight="1" x14ac:dyDescent="0.25">
      <c r="A9" s="4">
        <v>94</v>
      </c>
      <c r="B9" s="2">
        <v>29700</v>
      </c>
      <c r="C9" s="2">
        <f t="shared" si="0"/>
        <v>2970</v>
      </c>
      <c r="D9" s="2">
        <f t="shared" si="1"/>
        <v>5940</v>
      </c>
      <c r="E9" s="2">
        <f t="shared" si="2"/>
        <v>38610</v>
      </c>
      <c r="F9" s="11"/>
      <c r="G9" s="13"/>
      <c r="H9" s="12"/>
      <c r="I9" s="61"/>
      <c r="J9" s="64"/>
    </row>
    <row r="10" spans="1:10" ht="18" customHeight="1" x14ac:dyDescent="0.25">
      <c r="A10" s="4">
        <v>93</v>
      </c>
      <c r="B10" s="2">
        <v>29400</v>
      </c>
      <c r="C10" s="2">
        <f t="shared" si="0"/>
        <v>2940</v>
      </c>
      <c r="D10" s="2">
        <f t="shared" si="1"/>
        <v>5880</v>
      </c>
      <c r="E10" s="2">
        <f t="shared" si="2"/>
        <v>38220</v>
      </c>
      <c r="F10" s="11"/>
      <c r="G10" s="13"/>
      <c r="H10" s="12"/>
      <c r="I10" s="61"/>
      <c r="J10" s="64"/>
    </row>
    <row r="11" spans="1:10" ht="18" customHeight="1" x14ac:dyDescent="0.25">
      <c r="A11" s="4">
        <v>92</v>
      </c>
      <c r="B11" s="2">
        <v>29100</v>
      </c>
      <c r="C11" s="2">
        <f t="shared" si="0"/>
        <v>2910</v>
      </c>
      <c r="D11" s="2">
        <f t="shared" si="1"/>
        <v>5820</v>
      </c>
      <c r="E11" s="2">
        <f t="shared" si="2"/>
        <v>37830</v>
      </c>
      <c r="F11" s="11"/>
      <c r="G11" s="13"/>
      <c r="H11" s="12"/>
      <c r="I11" s="61"/>
      <c r="J11" s="64"/>
    </row>
    <row r="12" spans="1:10" ht="18" customHeight="1" x14ac:dyDescent="0.25">
      <c r="A12" s="4">
        <v>91</v>
      </c>
      <c r="B12" s="2">
        <v>28800</v>
      </c>
      <c r="C12" s="2">
        <f t="shared" si="0"/>
        <v>2880</v>
      </c>
      <c r="D12" s="2">
        <f t="shared" si="1"/>
        <v>5760</v>
      </c>
      <c r="E12" s="2">
        <f t="shared" si="2"/>
        <v>37440</v>
      </c>
      <c r="F12" s="11"/>
      <c r="G12" s="13"/>
      <c r="H12" s="12"/>
      <c r="I12" s="61"/>
      <c r="J12" s="64"/>
    </row>
    <row r="13" spans="1:10" ht="18" customHeight="1" x14ac:dyDescent="0.25">
      <c r="A13" s="4">
        <v>90</v>
      </c>
      <c r="B13" s="2">
        <v>28500</v>
      </c>
      <c r="C13" s="2">
        <f t="shared" si="0"/>
        <v>2850</v>
      </c>
      <c r="D13" s="2">
        <f t="shared" si="1"/>
        <v>5700</v>
      </c>
      <c r="E13" s="2">
        <f t="shared" si="2"/>
        <v>37050</v>
      </c>
      <c r="F13" s="11"/>
      <c r="G13" s="13"/>
      <c r="H13" s="12"/>
      <c r="I13" s="61"/>
      <c r="J13" s="64"/>
    </row>
    <row r="14" spans="1:10" ht="18" customHeight="1" x14ac:dyDescent="0.25">
      <c r="A14" s="4">
        <v>89</v>
      </c>
      <c r="B14" s="2">
        <v>28200</v>
      </c>
      <c r="C14" s="2">
        <f t="shared" si="0"/>
        <v>2820</v>
      </c>
      <c r="D14" s="2">
        <f t="shared" si="1"/>
        <v>5640</v>
      </c>
      <c r="E14" s="2">
        <f t="shared" si="2"/>
        <v>36660</v>
      </c>
      <c r="F14" s="11"/>
      <c r="G14" s="13"/>
      <c r="H14" s="12"/>
      <c r="I14" s="61"/>
      <c r="J14" s="64"/>
    </row>
    <row r="15" spans="1:10" ht="18" customHeight="1" x14ac:dyDescent="0.25">
      <c r="A15" s="4">
        <v>88</v>
      </c>
      <c r="B15" s="2">
        <v>27900</v>
      </c>
      <c r="C15" s="2">
        <f t="shared" si="0"/>
        <v>2790</v>
      </c>
      <c r="D15" s="2">
        <f t="shared" si="1"/>
        <v>5580</v>
      </c>
      <c r="E15" s="2">
        <f t="shared" si="2"/>
        <v>36270</v>
      </c>
      <c r="F15" s="11"/>
      <c r="G15" s="13"/>
      <c r="H15" s="12"/>
      <c r="I15" s="61"/>
      <c r="J15" s="64"/>
    </row>
    <row r="16" spans="1:10" ht="18" customHeight="1" x14ac:dyDescent="0.25">
      <c r="A16" s="4">
        <v>87</v>
      </c>
      <c r="B16" s="2">
        <v>27600</v>
      </c>
      <c r="C16" s="2">
        <f t="shared" si="0"/>
        <v>2760</v>
      </c>
      <c r="D16" s="2">
        <f t="shared" si="1"/>
        <v>5520</v>
      </c>
      <c r="E16" s="2">
        <f t="shared" si="2"/>
        <v>35880</v>
      </c>
      <c r="F16" s="11"/>
      <c r="G16" s="13"/>
      <c r="H16" s="12"/>
      <c r="I16" s="61"/>
      <c r="J16" s="64"/>
    </row>
    <row r="17" spans="1:10" ht="18" customHeight="1" x14ac:dyDescent="0.25">
      <c r="A17" s="4">
        <v>86</v>
      </c>
      <c r="B17" s="2">
        <v>27300</v>
      </c>
      <c r="C17" s="2">
        <f t="shared" si="0"/>
        <v>2730</v>
      </c>
      <c r="D17" s="2">
        <f t="shared" si="1"/>
        <v>5460</v>
      </c>
      <c r="E17" s="2">
        <f t="shared" si="2"/>
        <v>35490</v>
      </c>
      <c r="F17" s="11"/>
      <c r="G17" s="13"/>
      <c r="H17" s="12"/>
      <c r="I17" s="61"/>
      <c r="J17" s="64"/>
    </row>
    <row r="18" spans="1:10" ht="18" customHeight="1" x14ac:dyDescent="0.25">
      <c r="A18" s="4">
        <v>85</v>
      </c>
      <c r="B18" s="2">
        <v>27000</v>
      </c>
      <c r="C18" s="2">
        <f t="shared" si="0"/>
        <v>2700</v>
      </c>
      <c r="D18" s="2">
        <f t="shared" si="1"/>
        <v>5400</v>
      </c>
      <c r="E18" s="2">
        <f t="shared" si="2"/>
        <v>35100</v>
      </c>
      <c r="F18" s="11"/>
      <c r="G18" s="13"/>
      <c r="H18" s="12"/>
      <c r="I18" s="61"/>
      <c r="J18" s="64"/>
    </row>
    <row r="19" spans="1:10" ht="18" customHeight="1" x14ac:dyDescent="0.25">
      <c r="A19" s="4">
        <v>84</v>
      </c>
      <c r="B19" s="2">
        <v>26700</v>
      </c>
      <c r="C19" s="2">
        <f t="shared" si="0"/>
        <v>2670</v>
      </c>
      <c r="D19" s="2">
        <f t="shared" si="1"/>
        <v>5340</v>
      </c>
      <c r="E19" s="2">
        <f t="shared" si="2"/>
        <v>34710</v>
      </c>
      <c r="F19" s="11"/>
      <c r="G19" s="13"/>
      <c r="H19" s="12"/>
      <c r="I19" s="61"/>
      <c r="J19" s="64"/>
    </row>
    <row r="20" spans="1:10" ht="18" customHeight="1" x14ac:dyDescent="0.25">
      <c r="A20" s="4">
        <v>83</v>
      </c>
      <c r="B20" s="2">
        <v>26400</v>
      </c>
      <c r="C20" s="2">
        <f t="shared" si="0"/>
        <v>2640</v>
      </c>
      <c r="D20" s="2">
        <f t="shared" si="1"/>
        <v>5280</v>
      </c>
      <c r="E20" s="2">
        <f t="shared" si="2"/>
        <v>34320</v>
      </c>
      <c r="F20" s="11"/>
      <c r="G20" s="13"/>
      <c r="H20" s="12"/>
      <c r="I20" s="61"/>
      <c r="J20" s="64"/>
    </row>
    <row r="21" spans="1:10" ht="18" customHeight="1" x14ac:dyDescent="0.25">
      <c r="A21" s="4">
        <v>82</v>
      </c>
      <c r="B21" s="2">
        <v>26100</v>
      </c>
      <c r="C21" s="2">
        <f t="shared" si="0"/>
        <v>2610</v>
      </c>
      <c r="D21" s="2">
        <f t="shared" si="1"/>
        <v>5220</v>
      </c>
      <c r="E21" s="2">
        <f t="shared" si="2"/>
        <v>33930</v>
      </c>
      <c r="F21" s="11"/>
      <c r="G21" s="13"/>
      <c r="H21" s="12"/>
      <c r="I21" s="61"/>
      <c r="J21" s="64"/>
    </row>
    <row r="22" spans="1:10" ht="18" customHeight="1" x14ac:dyDescent="0.25">
      <c r="A22" s="4">
        <v>81</v>
      </c>
      <c r="B22" s="2">
        <v>25800</v>
      </c>
      <c r="C22" s="2">
        <f t="shared" si="0"/>
        <v>2580</v>
      </c>
      <c r="D22" s="2">
        <f t="shared" si="1"/>
        <v>5160</v>
      </c>
      <c r="E22" s="2">
        <f t="shared" si="2"/>
        <v>33540</v>
      </c>
      <c r="F22" s="11"/>
      <c r="G22" s="13"/>
      <c r="H22" s="12"/>
      <c r="I22" s="61"/>
      <c r="J22" s="64"/>
    </row>
    <row r="23" spans="1:10" ht="18" customHeight="1" x14ac:dyDescent="0.25">
      <c r="A23" s="4">
        <v>80</v>
      </c>
      <c r="B23" s="2">
        <v>25500</v>
      </c>
      <c r="C23" s="2">
        <f t="shared" si="0"/>
        <v>2550</v>
      </c>
      <c r="D23" s="2">
        <f t="shared" si="1"/>
        <v>5100</v>
      </c>
      <c r="E23" s="2">
        <f t="shared" si="2"/>
        <v>33150</v>
      </c>
      <c r="F23" s="11"/>
      <c r="G23" s="13"/>
      <c r="H23" s="12"/>
      <c r="I23" s="61"/>
      <c r="J23" s="64"/>
    </row>
    <row r="24" spans="1:10" ht="18" customHeight="1" x14ac:dyDescent="0.25">
      <c r="A24" s="4">
        <v>79</v>
      </c>
      <c r="B24" s="2">
        <v>25200</v>
      </c>
      <c r="C24" s="2">
        <f t="shared" si="0"/>
        <v>2520</v>
      </c>
      <c r="D24" s="2">
        <f t="shared" si="1"/>
        <v>5040</v>
      </c>
      <c r="E24" s="2">
        <f t="shared" si="2"/>
        <v>32760</v>
      </c>
      <c r="F24" s="11"/>
      <c r="G24" s="13"/>
      <c r="H24" s="12"/>
      <c r="I24" s="61"/>
      <c r="J24" s="64"/>
    </row>
    <row r="25" spans="1:10" ht="18" customHeight="1" x14ac:dyDescent="0.25">
      <c r="A25" s="4">
        <v>78</v>
      </c>
      <c r="B25" s="2">
        <v>24900</v>
      </c>
      <c r="C25" s="2">
        <f t="shared" si="0"/>
        <v>2490</v>
      </c>
      <c r="D25" s="2">
        <f t="shared" si="1"/>
        <v>4980</v>
      </c>
      <c r="E25" s="2">
        <f t="shared" si="2"/>
        <v>32370</v>
      </c>
      <c r="F25" s="11"/>
      <c r="G25" s="13"/>
      <c r="H25" s="12"/>
      <c r="I25" s="61"/>
      <c r="J25" s="64"/>
    </row>
    <row r="26" spans="1:10" ht="18" customHeight="1" x14ac:dyDescent="0.25">
      <c r="A26" s="4">
        <v>77</v>
      </c>
      <c r="B26" s="2">
        <v>24600</v>
      </c>
      <c r="C26" s="2">
        <f t="shared" si="0"/>
        <v>2460</v>
      </c>
      <c r="D26" s="2">
        <f t="shared" si="1"/>
        <v>4920</v>
      </c>
      <c r="E26" s="2">
        <f t="shared" si="2"/>
        <v>31980</v>
      </c>
      <c r="F26" s="11"/>
      <c r="G26" s="13"/>
      <c r="H26" s="12"/>
      <c r="I26" s="61"/>
      <c r="J26" s="64"/>
    </row>
    <row r="27" spans="1:10" ht="18" customHeight="1" x14ac:dyDescent="0.25">
      <c r="A27" s="4">
        <v>76</v>
      </c>
      <c r="B27" s="2">
        <v>24300</v>
      </c>
      <c r="C27" s="2">
        <f t="shared" si="0"/>
        <v>2430</v>
      </c>
      <c r="D27" s="2">
        <f t="shared" si="1"/>
        <v>4860</v>
      </c>
      <c r="E27" s="2">
        <f t="shared" si="2"/>
        <v>31590</v>
      </c>
      <c r="F27" s="11"/>
      <c r="G27" s="13"/>
      <c r="H27" s="12"/>
      <c r="I27" s="61"/>
      <c r="J27" s="64"/>
    </row>
    <row r="28" spans="1:10" ht="18" customHeight="1" x14ac:dyDescent="0.25">
      <c r="A28" s="4">
        <v>75</v>
      </c>
      <c r="B28" s="2">
        <v>24000</v>
      </c>
      <c r="C28" s="2">
        <f t="shared" si="0"/>
        <v>2400</v>
      </c>
      <c r="D28" s="2">
        <f t="shared" si="1"/>
        <v>4800</v>
      </c>
      <c r="E28" s="2">
        <f t="shared" si="2"/>
        <v>31200</v>
      </c>
      <c r="F28" s="11"/>
      <c r="G28" s="13"/>
      <c r="H28" s="12"/>
      <c r="I28" s="61"/>
      <c r="J28" s="64"/>
    </row>
    <row r="29" spans="1:10" ht="18" customHeight="1" x14ac:dyDescent="0.25">
      <c r="A29" s="4">
        <v>74</v>
      </c>
      <c r="B29" s="2">
        <v>23700</v>
      </c>
      <c r="C29" s="2">
        <f t="shared" si="0"/>
        <v>2370</v>
      </c>
      <c r="D29" s="2">
        <f t="shared" si="1"/>
        <v>4740</v>
      </c>
      <c r="E29" s="2">
        <f t="shared" si="2"/>
        <v>30810</v>
      </c>
      <c r="F29" s="11"/>
      <c r="G29" s="13"/>
      <c r="H29" s="12"/>
      <c r="I29" s="61"/>
      <c r="J29" s="64"/>
    </row>
    <row r="30" spans="1:10" ht="18" customHeight="1" x14ac:dyDescent="0.25">
      <c r="A30" s="4">
        <v>73</v>
      </c>
      <c r="B30" s="2">
        <v>23400</v>
      </c>
      <c r="C30" s="2">
        <f t="shared" si="0"/>
        <v>2340</v>
      </c>
      <c r="D30" s="2">
        <f t="shared" si="1"/>
        <v>4680</v>
      </c>
      <c r="E30" s="2">
        <f t="shared" si="2"/>
        <v>30420</v>
      </c>
      <c r="F30" s="11"/>
      <c r="G30" s="13"/>
      <c r="H30" s="12"/>
      <c r="I30" s="61"/>
      <c r="J30" s="64"/>
    </row>
    <row r="31" spans="1:10" ht="18" customHeight="1" x14ac:dyDescent="0.25">
      <c r="A31" s="4">
        <v>72</v>
      </c>
      <c r="B31" s="2">
        <v>23100</v>
      </c>
      <c r="C31" s="2">
        <f t="shared" si="0"/>
        <v>2310</v>
      </c>
      <c r="D31" s="2">
        <f t="shared" si="1"/>
        <v>4620</v>
      </c>
      <c r="E31" s="2">
        <f t="shared" si="2"/>
        <v>30030</v>
      </c>
      <c r="F31" s="11"/>
      <c r="G31" s="13"/>
      <c r="H31" s="12"/>
      <c r="I31" s="61"/>
      <c r="J31" s="64"/>
    </row>
    <row r="32" spans="1:10" ht="18" customHeight="1" x14ac:dyDescent="0.25">
      <c r="A32" s="4">
        <v>71</v>
      </c>
      <c r="B32" s="2">
        <v>22800</v>
      </c>
      <c r="C32" s="2">
        <f t="shared" si="0"/>
        <v>2280</v>
      </c>
      <c r="D32" s="2">
        <f t="shared" si="1"/>
        <v>4560</v>
      </c>
      <c r="E32" s="2">
        <f t="shared" si="2"/>
        <v>29640</v>
      </c>
      <c r="F32" s="11"/>
      <c r="G32" s="13"/>
      <c r="H32" s="12"/>
      <c r="I32" s="61"/>
      <c r="J32" s="64"/>
    </row>
    <row r="33" spans="1:10" ht="18" customHeight="1" x14ac:dyDescent="0.25">
      <c r="A33" s="4">
        <v>70</v>
      </c>
      <c r="B33" s="2">
        <v>22500</v>
      </c>
      <c r="C33" s="2">
        <f t="shared" si="0"/>
        <v>2250</v>
      </c>
      <c r="D33" s="2">
        <f t="shared" si="1"/>
        <v>4500</v>
      </c>
      <c r="E33" s="2">
        <f t="shared" si="2"/>
        <v>29250</v>
      </c>
      <c r="F33" s="11"/>
      <c r="G33" s="13"/>
      <c r="H33" s="12"/>
      <c r="I33" s="61"/>
      <c r="J33" s="64"/>
    </row>
    <row r="34" spans="1:10" ht="18" customHeight="1" x14ac:dyDescent="0.25">
      <c r="A34" s="4">
        <v>69</v>
      </c>
      <c r="B34" s="2">
        <v>22200</v>
      </c>
      <c r="C34" s="2">
        <f t="shared" si="0"/>
        <v>2220</v>
      </c>
      <c r="D34" s="2">
        <f t="shared" si="1"/>
        <v>4440</v>
      </c>
      <c r="E34" s="2">
        <f t="shared" si="2"/>
        <v>28860</v>
      </c>
      <c r="F34" s="11"/>
      <c r="G34" s="13"/>
      <c r="H34" s="12"/>
      <c r="I34" s="61"/>
      <c r="J34" s="64"/>
    </row>
    <row r="35" spans="1:10" ht="18" customHeight="1" x14ac:dyDescent="0.25">
      <c r="A35" s="4">
        <v>68</v>
      </c>
      <c r="B35" s="2">
        <v>21900</v>
      </c>
      <c r="C35" s="2">
        <f t="shared" si="0"/>
        <v>2190</v>
      </c>
      <c r="D35" s="2">
        <f t="shared" si="1"/>
        <v>4380</v>
      </c>
      <c r="E35" s="2">
        <f t="shared" si="2"/>
        <v>28470</v>
      </c>
      <c r="F35" s="11"/>
      <c r="G35" s="13"/>
      <c r="H35" s="12"/>
      <c r="I35" s="61"/>
      <c r="J35" s="64"/>
    </row>
    <row r="36" spans="1:10" ht="18" customHeight="1" x14ac:dyDescent="0.25">
      <c r="A36" s="4">
        <v>67</v>
      </c>
      <c r="B36" s="2">
        <v>21600</v>
      </c>
      <c r="C36" s="2">
        <f t="shared" si="0"/>
        <v>2160</v>
      </c>
      <c r="D36" s="2">
        <f t="shared" si="1"/>
        <v>4320</v>
      </c>
      <c r="E36" s="2">
        <f t="shared" si="2"/>
        <v>28080</v>
      </c>
      <c r="F36" s="11"/>
      <c r="G36" s="13"/>
      <c r="H36" s="12"/>
      <c r="I36" s="61"/>
      <c r="J36" s="64"/>
    </row>
    <row r="37" spans="1:10" ht="18" customHeight="1" x14ac:dyDescent="0.25">
      <c r="A37" s="4">
        <v>66</v>
      </c>
      <c r="B37" s="2">
        <v>21300</v>
      </c>
      <c r="C37" s="2">
        <f t="shared" si="0"/>
        <v>2130</v>
      </c>
      <c r="D37" s="2">
        <f t="shared" si="1"/>
        <v>4260</v>
      </c>
      <c r="E37" s="2">
        <f t="shared" si="2"/>
        <v>27690</v>
      </c>
      <c r="F37" s="11"/>
      <c r="G37" s="13"/>
      <c r="H37" s="12"/>
      <c r="I37" s="61"/>
      <c r="J37" s="64"/>
    </row>
    <row r="38" spans="1:10" ht="18" customHeight="1" x14ac:dyDescent="0.25">
      <c r="A38" s="4">
        <v>65</v>
      </c>
      <c r="B38" s="2">
        <v>21000</v>
      </c>
      <c r="C38" s="2">
        <f t="shared" si="0"/>
        <v>2100</v>
      </c>
      <c r="D38" s="2">
        <f t="shared" si="1"/>
        <v>4200</v>
      </c>
      <c r="E38" s="2">
        <f t="shared" si="2"/>
        <v>27300</v>
      </c>
      <c r="F38" s="11"/>
      <c r="G38" s="13"/>
      <c r="H38" s="12"/>
      <c r="I38" s="61"/>
      <c r="J38" s="64"/>
    </row>
    <row r="39" spans="1:10" ht="18" customHeight="1" x14ac:dyDescent="0.25">
      <c r="A39" s="4">
        <v>64</v>
      </c>
      <c r="B39" s="2">
        <v>20700</v>
      </c>
      <c r="C39" s="2">
        <f t="shared" si="0"/>
        <v>2070</v>
      </c>
      <c r="D39" s="2">
        <f t="shared" si="1"/>
        <v>4140</v>
      </c>
      <c r="E39" s="2">
        <f t="shared" si="2"/>
        <v>26910</v>
      </c>
      <c r="F39" s="11"/>
      <c r="G39" s="13"/>
      <c r="H39" s="12"/>
      <c r="I39" s="61"/>
      <c r="J39" s="64"/>
    </row>
    <row r="40" spans="1:10" ht="18" customHeight="1" x14ac:dyDescent="0.25">
      <c r="A40" s="4">
        <v>63</v>
      </c>
      <c r="B40" s="2">
        <v>20400</v>
      </c>
      <c r="C40" s="2">
        <f t="shared" si="0"/>
        <v>2040</v>
      </c>
      <c r="D40" s="2">
        <f t="shared" si="1"/>
        <v>4080</v>
      </c>
      <c r="E40" s="2">
        <f t="shared" si="2"/>
        <v>26520</v>
      </c>
      <c r="F40" s="11"/>
      <c r="G40" s="13"/>
      <c r="H40" s="12"/>
      <c r="I40" s="61"/>
      <c r="J40" s="64"/>
    </row>
    <row r="41" spans="1:10" ht="18" customHeight="1" x14ac:dyDescent="0.25">
      <c r="A41" s="4">
        <v>62</v>
      </c>
      <c r="B41" s="2">
        <v>20100</v>
      </c>
      <c r="C41" s="2">
        <f t="shared" si="0"/>
        <v>2010</v>
      </c>
      <c r="D41" s="2">
        <f t="shared" si="1"/>
        <v>4020</v>
      </c>
      <c r="E41" s="2">
        <f t="shared" si="2"/>
        <v>26130</v>
      </c>
      <c r="F41" s="11"/>
      <c r="G41" s="13"/>
      <c r="H41" s="12"/>
      <c r="I41" s="61"/>
      <c r="J41" s="64"/>
    </row>
    <row r="42" spans="1:10" ht="18" customHeight="1" x14ac:dyDescent="0.25">
      <c r="A42" s="4">
        <v>61</v>
      </c>
      <c r="B42" s="2">
        <v>19800</v>
      </c>
      <c r="C42" s="2">
        <f t="shared" si="0"/>
        <v>1980</v>
      </c>
      <c r="D42" s="2">
        <f t="shared" si="1"/>
        <v>3960</v>
      </c>
      <c r="E42" s="2">
        <f t="shared" si="2"/>
        <v>25740</v>
      </c>
      <c r="F42" s="11"/>
      <c r="G42" s="13"/>
      <c r="H42" s="12"/>
      <c r="I42" s="61"/>
      <c r="J42" s="64"/>
    </row>
    <row r="43" spans="1:10" ht="18" customHeight="1" x14ac:dyDescent="0.25">
      <c r="A43" s="4">
        <v>60</v>
      </c>
      <c r="B43" s="2">
        <v>19500</v>
      </c>
      <c r="C43" s="2">
        <f t="shared" si="0"/>
        <v>1950</v>
      </c>
      <c r="D43" s="2">
        <f t="shared" si="1"/>
        <v>3900</v>
      </c>
      <c r="E43" s="2">
        <f t="shared" si="2"/>
        <v>25350</v>
      </c>
      <c r="F43" s="11"/>
      <c r="G43" s="13"/>
      <c r="H43" s="12"/>
      <c r="I43" s="61"/>
      <c r="J43" s="64"/>
    </row>
    <row r="44" spans="1:10" ht="18" customHeight="1" x14ac:dyDescent="0.25">
      <c r="A44" s="4">
        <v>59</v>
      </c>
      <c r="B44" s="2">
        <v>19200</v>
      </c>
      <c r="C44" s="2">
        <f t="shared" si="0"/>
        <v>1920</v>
      </c>
      <c r="D44" s="2">
        <f t="shared" si="1"/>
        <v>3840</v>
      </c>
      <c r="E44" s="2">
        <f t="shared" si="2"/>
        <v>24960</v>
      </c>
      <c r="F44" s="11"/>
      <c r="G44" s="13"/>
      <c r="H44" s="12"/>
      <c r="I44" s="61"/>
      <c r="J44" s="64"/>
    </row>
    <row r="45" spans="1:10" ht="18" customHeight="1" x14ac:dyDescent="0.25">
      <c r="A45" s="4">
        <v>58</v>
      </c>
      <c r="B45" s="2">
        <v>18900</v>
      </c>
      <c r="C45" s="2">
        <f t="shared" si="0"/>
        <v>1890</v>
      </c>
      <c r="D45" s="2">
        <f t="shared" si="1"/>
        <v>3780</v>
      </c>
      <c r="E45" s="2">
        <f t="shared" si="2"/>
        <v>24570</v>
      </c>
      <c r="F45" s="11"/>
      <c r="G45" s="13"/>
      <c r="H45" s="12"/>
      <c r="I45" s="61"/>
      <c r="J45" s="64"/>
    </row>
    <row r="46" spans="1:10" ht="18" customHeight="1" x14ac:dyDescent="0.25">
      <c r="A46" s="4">
        <v>57</v>
      </c>
      <c r="B46" s="2">
        <v>18600</v>
      </c>
      <c r="C46" s="2">
        <f t="shared" si="0"/>
        <v>1860</v>
      </c>
      <c r="D46" s="2">
        <f t="shared" si="1"/>
        <v>3720</v>
      </c>
      <c r="E46" s="2">
        <f t="shared" si="2"/>
        <v>24180</v>
      </c>
      <c r="F46" s="11"/>
      <c r="G46" s="13"/>
      <c r="H46" s="12"/>
      <c r="I46" s="61"/>
      <c r="J46" s="64"/>
    </row>
    <row r="47" spans="1:10" ht="18" customHeight="1" x14ac:dyDescent="0.25">
      <c r="A47" s="4">
        <v>56</v>
      </c>
      <c r="B47" s="2">
        <v>18300</v>
      </c>
      <c r="C47" s="2">
        <f t="shared" si="0"/>
        <v>1830</v>
      </c>
      <c r="D47" s="2">
        <f t="shared" si="1"/>
        <v>3660</v>
      </c>
      <c r="E47" s="2">
        <f t="shared" si="2"/>
        <v>23790</v>
      </c>
      <c r="F47" s="11"/>
      <c r="G47" s="13"/>
      <c r="H47" s="12"/>
      <c r="I47" s="61"/>
      <c r="J47" s="64"/>
    </row>
    <row r="48" spans="1:10" ht="18" customHeight="1" x14ac:dyDescent="0.25">
      <c r="A48" s="4">
        <v>55</v>
      </c>
      <c r="B48" s="2">
        <v>18000</v>
      </c>
      <c r="C48" s="2">
        <f t="shared" si="0"/>
        <v>1800</v>
      </c>
      <c r="D48" s="2">
        <f t="shared" si="1"/>
        <v>3600</v>
      </c>
      <c r="E48" s="2">
        <f t="shared" si="2"/>
        <v>23400</v>
      </c>
      <c r="F48" s="11"/>
      <c r="G48" s="13"/>
      <c r="H48" s="12"/>
      <c r="I48" s="61"/>
      <c r="J48" s="64"/>
    </row>
    <row r="49" spans="1:10" ht="18" customHeight="1" x14ac:dyDescent="0.25">
      <c r="A49" s="4">
        <v>54</v>
      </c>
      <c r="B49" s="2">
        <v>17700</v>
      </c>
      <c r="C49" s="2">
        <f t="shared" si="0"/>
        <v>1770</v>
      </c>
      <c r="D49" s="2">
        <f t="shared" si="1"/>
        <v>3540</v>
      </c>
      <c r="E49" s="2">
        <f t="shared" si="2"/>
        <v>23010</v>
      </c>
      <c r="F49" s="11"/>
      <c r="G49" s="13"/>
      <c r="H49" s="12"/>
      <c r="I49" s="61"/>
      <c r="J49" s="64"/>
    </row>
    <row r="50" spans="1:10" ht="18" customHeight="1" x14ac:dyDescent="0.25">
      <c r="A50" s="4">
        <v>53</v>
      </c>
      <c r="B50" s="2">
        <v>17400</v>
      </c>
      <c r="C50" s="2">
        <f t="shared" si="0"/>
        <v>1740</v>
      </c>
      <c r="D50" s="2">
        <f t="shared" si="1"/>
        <v>3480</v>
      </c>
      <c r="E50" s="2">
        <f t="shared" si="2"/>
        <v>22620</v>
      </c>
      <c r="F50" s="11"/>
      <c r="G50" s="13"/>
      <c r="H50" s="12"/>
      <c r="I50" s="61"/>
      <c r="J50" s="64"/>
    </row>
    <row r="51" spans="1:10" ht="18" customHeight="1" x14ac:dyDescent="0.25">
      <c r="A51" s="4">
        <v>52</v>
      </c>
      <c r="B51" s="2">
        <v>17100</v>
      </c>
      <c r="C51" s="2">
        <f t="shared" si="0"/>
        <v>1710</v>
      </c>
      <c r="D51" s="2">
        <f t="shared" si="1"/>
        <v>3420</v>
      </c>
      <c r="E51" s="2">
        <f t="shared" si="2"/>
        <v>22230</v>
      </c>
      <c r="F51" s="11"/>
      <c r="G51" s="13"/>
      <c r="H51" s="12"/>
      <c r="I51" s="61"/>
      <c r="J51" s="64"/>
    </row>
    <row r="52" spans="1:10" ht="18" customHeight="1" x14ac:dyDescent="0.25">
      <c r="A52" s="4">
        <v>51</v>
      </c>
      <c r="B52" s="2">
        <v>16800</v>
      </c>
      <c r="C52" s="2">
        <f t="shared" si="0"/>
        <v>1680</v>
      </c>
      <c r="D52" s="2">
        <f t="shared" si="1"/>
        <v>3360</v>
      </c>
      <c r="E52" s="2">
        <f t="shared" si="2"/>
        <v>21840</v>
      </c>
      <c r="F52" s="11"/>
      <c r="G52" s="13"/>
      <c r="H52" s="12"/>
      <c r="I52" s="61"/>
      <c r="J52" s="64"/>
    </row>
    <row r="53" spans="1:10" ht="18" customHeight="1" x14ac:dyDescent="0.25">
      <c r="A53" s="4">
        <v>50</v>
      </c>
      <c r="B53" s="2">
        <v>16500</v>
      </c>
      <c r="C53" s="2">
        <f t="shared" si="0"/>
        <v>1650</v>
      </c>
      <c r="D53" s="2">
        <f t="shared" si="1"/>
        <v>3300</v>
      </c>
      <c r="E53" s="2">
        <f t="shared" si="2"/>
        <v>21450</v>
      </c>
      <c r="F53" s="11"/>
      <c r="G53" s="13"/>
      <c r="H53" s="12"/>
      <c r="I53" s="61"/>
      <c r="J53" s="64"/>
    </row>
    <row r="54" spans="1:10" ht="18" customHeight="1" x14ac:dyDescent="0.25">
      <c r="A54" s="4">
        <v>49</v>
      </c>
      <c r="B54" s="2">
        <v>16200</v>
      </c>
      <c r="C54" s="2">
        <f t="shared" si="0"/>
        <v>1620</v>
      </c>
      <c r="D54" s="2">
        <f t="shared" si="1"/>
        <v>3240</v>
      </c>
      <c r="E54" s="2">
        <f t="shared" si="2"/>
        <v>21060</v>
      </c>
      <c r="F54" s="11"/>
      <c r="G54" s="13"/>
      <c r="H54" s="12"/>
      <c r="I54" s="61"/>
      <c r="J54" s="64"/>
    </row>
    <row r="55" spans="1:10" ht="18" customHeight="1" x14ac:dyDescent="0.25">
      <c r="A55" s="4">
        <v>48</v>
      </c>
      <c r="B55" s="2">
        <v>15900</v>
      </c>
      <c r="C55" s="2">
        <f t="shared" si="0"/>
        <v>1590</v>
      </c>
      <c r="D55" s="2">
        <f t="shared" si="1"/>
        <v>3180</v>
      </c>
      <c r="E55" s="2">
        <f t="shared" si="2"/>
        <v>20670</v>
      </c>
      <c r="F55" s="11"/>
      <c r="G55" s="13"/>
      <c r="H55" s="12"/>
      <c r="I55" s="61"/>
      <c r="J55" s="64"/>
    </row>
    <row r="56" spans="1:10" ht="18" customHeight="1" x14ac:dyDescent="0.25">
      <c r="A56" s="4">
        <v>47</v>
      </c>
      <c r="B56" s="2">
        <v>15600</v>
      </c>
      <c r="C56" s="2">
        <f t="shared" si="0"/>
        <v>1560</v>
      </c>
      <c r="D56" s="2">
        <f t="shared" si="1"/>
        <v>3120</v>
      </c>
      <c r="E56" s="2">
        <f t="shared" si="2"/>
        <v>20280</v>
      </c>
      <c r="F56" s="11"/>
      <c r="G56" s="13"/>
      <c r="H56" s="12"/>
      <c r="I56" s="61"/>
      <c r="J56" s="64"/>
    </row>
    <row r="57" spans="1:10" ht="18" customHeight="1" x14ac:dyDescent="0.25">
      <c r="A57" s="4">
        <v>46</v>
      </c>
      <c r="B57" s="2">
        <v>15300</v>
      </c>
      <c r="C57" s="2">
        <f t="shared" si="0"/>
        <v>1530</v>
      </c>
      <c r="D57" s="2">
        <f t="shared" si="1"/>
        <v>3060</v>
      </c>
      <c r="E57" s="2">
        <f t="shared" si="2"/>
        <v>19890</v>
      </c>
      <c r="F57" s="11"/>
      <c r="G57" s="13"/>
      <c r="H57" s="12"/>
      <c r="I57" s="61"/>
      <c r="J57" s="64"/>
    </row>
    <row r="58" spans="1:10" ht="18" customHeight="1" x14ac:dyDescent="0.25">
      <c r="A58" s="4">
        <v>45</v>
      </c>
      <c r="B58" s="2">
        <v>15000</v>
      </c>
      <c r="C58" s="2">
        <f t="shared" si="0"/>
        <v>1500</v>
      </c>
      <c r="D58" s="2">
        <f t="shared" si="1"/>
        <v>3000</v>
      </c>
      <c r="E58" s="2">
        <f t="shared" si="2"/>
        <v>19500</v>
      </c>
      <c r="F58" s="11"/>
      <c r="G58" s="13"/>
      <c r="H58" s="12"/>
      <c r="I58" s="61"/>
      <c r="J58" s="64"/>
    </row>
    <row r="59" spans="1:10" ht="18" customHeight="1" x14ac:dyDescent="0.25">
      <c r="A59" s="4">
        <v>44</v>
      </c>
      <c r="B59" s="2">
        <v>14700</v>
      </c>
      <c r="C59" s="2">
        <f t="shared" si="0"/>
        <v>1470</v>
      </c>
      <c r="D59" s="2">
        <f t="shared" si="1"/>
        <v>2940</v>
      </c>
      <c r="E59" s="2">
        <f t="shared" si="2"/>
        <v>19110</v>
      </c>
      <c r="F59" s="11"/>
      <c r="G59" s="13"/>
      <c r="H59" s="12"/>
      <c r="I59" s="61"/>
      <c r="J59" s="64"/>
    </row>
    <row r="60" spans="1:10" ht="18" customHeight="1" x14ac:dyDescent="0.25">
      <c r="A60" s="4">
        <v>43</v>
      </c>
      <c r="B60" s="2">
        <v>14400</v>
      </c>
      <c r="C60" s="2">
        <f t="shared" si="0"/>
        <v>1440</v>
      </c>
      <c r="D60" s="2">
        <f t="shared" si="1"/>
        <v>2880</v>
      </c>
      <c r="E60" s="2">
        <f t="shared" si="2"/>
        <v>18720</v>
      </c>
      <c r="F60" s="11"/>
      <c r="G60" s="13"/>
      <c r="H60" s="12"/>
      <c r="I60" s="61"/>
      <c r="J60" s="64"/>
    </row>
    <row r="61" spans="1:10" ht="18" customHeight="1" x14ac:dyDescent="0.25">
      <c r="A61" s="4">
        <v>42</v>
      </c>
      <c r="B61" s="2">
        <v>14100</v>
      </c>
      <c r="C61" s="2">
        <f t="shared" si="0"/>
        <v>1410</v>
      </c>
      <c r="D61" s="2">
        <f t="shared" si="1"/>
        <v>2820</v>
      </c>
      <c r="E61" s="2">
        <f t="shared" si="2"/>
        <v>18330</v>
      </c>
      <c r="F61" s="11"/>
      <c r="G61" s="13"/>
      <c r="H61" s="12"/>
      <c r="I61" s="61"/>
      <c r="J61" s="64"/>
    </row>
    <row r="62" spans="1:10" ht="18" customHeight="1" x14ac:dyDescent="0.25">
      <c r="A62" s="4">
        <v>41</v>
      </c>
      <c r="B62" s="2">
        <v>13800</v>
      </c>
      <c r="C62" s="2">
        <f t="shared" si="0"/>
        <v>1380</v>
      </c>
      <c r="D62" s="2">
        <f t="shared" si="1"/>
        <v>2760</v>
      </c>
      <c r="E62" s="2">
        <f t="shared" si="2"/>
        <v>17940</v>
      </c>
      <c r="F62" s="11"/>
      <c r="G62" s="13"/>
      <c r="H62" s="12"/>
      <c r="I62" s="61"/>
      <c r="J62" s="64"/>
    </row>
    <row r="63" spans="1:10" ht="18" customHeight="1" x14ac:dyDescent="0.25">
      <c r="A63" s="4">
        <v>40</v>
      </c>
      <c r="B63" s="2">
        <v>13500</v>
      </c>
      <c r="C63" s="2">
        <f t="shared" si="0"/>
        <v>1350</v>
      </c>
      <c r="D63" s="2">
        <f t="shared" si="1"/>
        <v>2700</v>
      </c>
      <c r="E63" s="2">
        <f t="shared" si="2"/>
        <v>17550</v>
      </c>
      <c r="F63" s="11"/>
      <c r="G63" s="13"/>
      <c r="H63" s="12"/>
      <c r="I63" s="61"/>
      <c r="J63" s="64"/>
    </row>
    <row r="64" spans="1:10" ht="18" customHeight="1" x14ac:dyDescent="0.25">
      <c r="A64" s="4">
        <v>39</v>
      </c>
      <c r="B64" s="2">
        <v>13200</v>
      </c>
      <c r="C64" s="2">
        <f t="shared" si="0"/>
        <v>1320</v>
      </c>
      <c r="D64" s="2">
        <f t="shared" si="1"/>
        <v>2640</v>
      </c>
      <c r="E64" s="2">
        <f t="shared" si="2"/>
        <v>17160</v>
      </c>
      <c r="F64" s="11"/>
      <c r="G64" s="13"/>
      <c r="H64" s="12"/>
      <c r="I64" s="61"/>
      <c r="J64" s="64"/>
    </row>
    <row r="65" spans="1:10" ht="18" customHeight="1" x14ac:dyDescent="0.25">
      <c r="A65" s="4">
        <v>38</v>
      </c>
      <c r="B65" s="2">
        <v>12900</v>
      </c>
      <c r="C65" s="2">
        <f t="shared" si="0"/>
        <v>1290</v>
      </c>
      <c r="D65" s="2">
        <f t="shared" si="1"/>
        <v>2580</v>
      </c>
      <c r="E65" s="2">
        <f t="shared" si="2"/>
        <v>16770</v>
      </c>
      <c r="F65" s="11"/>
      <c r="G65" s="13"/>
      <c r="H65" s="12"/>
      <c r="I65" s="61"/>
      <c r="J65" s="64"/>
    </row>
    <row r="66" spans="1:10" ht="18" customHeight="1" x14ac:dyDescent="0.25">
      <c r="A66" s="4">
        <v>37</v>
      </c>
      <c r="B66" s="2">
        <v>12600</v>
      </c>
      <c r="C66" s="2">
        <f t="shared" si="0"/>
        <v>1260</v>
      </c>
      <c r="D66" s="2">
        <f t="shared" si="1"/>
        <v>2520</v>
      </c>
      <c r="E66" s="2">
        <f t="shared" si="2"/>
        <v>16380</v>
      </c>
      <c r="F66" s="11"/>
      <c r="G66" s="13"/>
      <c r="H66" s="12"/>
      <c r="I66" s="61"/>
      <c r="J66" s="64"/>
    </row>
    <row r="67" spans="1:10" ht="18" customHeight="1" x14ac:dyDescent="0.25">
      <c r="A67" s="4">
        <v>36</v>
      </c>
      <c r="B67" s="2">
        <v>12300</v>
      </c>
      <c r="C67" s="2">
        <f t="shared" si="0"/>
        <v>1230</v>
      </c>
      <c r="D67" s="2">
        <f t="shared" si="1"/>
        <v>2460</v>
      </c>
      <c r="E67" s="2">
        <f t="shared" si="2"/>
        <v>15990</v>
      </c>
      <c r="F67" s="11"/>
      <c r="G67" s="13"/>
      <c r="H67" s="12"/>
      <c r="I67" s="61"/>
      <c r="J67" s="64"/>
    </row>
    <row r="68" spans="1:10" ht="18" customHeight="1" x14ac:dyDescent="0.25">
      <c r="A68" s="4">
        <v>35</v>
      </c>
      <c r="B68" s="2">
        <v>12000</v>
      </c>
      <c r="C68" s="2">
        <f t="shared" ref="C68:C102" si="3">B68*10%</f>
        <v>1200</v>
      </c>
      <c r="D68" s="2">
        <f t="shared" ref="D68:D102" si="4">B68*20%</f>
        <v>2400</v>
      </c>
      <c r="E68" s="2">
        <f t="shared" ref="E68:E102" si="5">B68+C68+D68</f>
        <v>15600</v>
      </c>
      <c r="F68" s="11"/>
      <c r="G68" s="13"/>
      <c r="H68" s="12"/>
      <c r="I68" s="61"/>
      <c r="J68" s="64"/>
    </row>
    <row r="69" spans="1:10" ht="18" customHeight="1" x14ac:dyDescent="0.25">
      <c r="A69" s="4">
        <v>34</v>
      </c>
      <c r="B69" s="2">
        <v>11700</v>
      </c>
      <c r="C69" s="2">
        <f t="shared" si="3"/>
        <v>1170</v>
      </c>
      <c r="D69" s="2">
        <f t="shared" si="4"/>
        <v>2340</v>
      </c>
      <c r="E69" s="2">
        <f t="shared" si="5"/>
        <v>15210</v>
      </c>
      <c r="F69" s="11"/>
      <c r="G69" s="13"/>
      <c r="H69" s="12"/>
      <c r="I69" s="61"/>
      <c r="J69" s="64"/>
    </row>
    <row r="70" spans="1:10" ht="18" customHeight="1" x14ac:dyDescent="0.25">
      <c r="A70" s="4">
        <v>33</v>
      </c>
      <c r="B70" s="2">
        <v>11400</v>
      </c>
      <c r="C70" s="2">
        <f t="shared" si="3"/>
        <v>1140</v>
      </c>
      <c r="D70" s="2">
        <f t="shared" si="4"/>
        <v>2280</v>
      </c>
      <c r="E70" s="2">
        <f t="shared" si="5"/>
        <v>14820</v>
      </c>
      <c r="F70" s="11"/>
      <c r="G70" s="13"/>
      <c r="H70" s="12"/>
      <c r="I70" s="61"/>
      <c r="J70" s="64"/>
    </row>
    <row r="71" spans="1:10" ht="18" customHeight="1" x14ac:dyDescent="0.25">
      <c r="A71" s="4">
        <v>32</v>
      </c>
      <c r="B71" s="2">
        <v>11100</v>
      </c>
      <c r="C71" s="2">
        <f t="shared" si="3"/>
        <v>1110</v>
      </c>
      <c r="D71" s="2">
        <f t="shared" si="4"/>
        <v>2220</v>
      </c>
      <c r="E71" s="2">
        <f t="shared" si="5"/>
        <v>14430</v>
      </c>
      <c r="F71" s="11"/>
      <c r="G71" s="13"/>
      <c r="H71" s="12"/>
      <c r="I71" s="61"/>
      <c r="J71" s="64"/>
    </row>
    <row r="72" spans="1:10" ht="18" customHeight="1" x14ac:dyDescent="0.25">
      <c r="A72" s="4">
        <v>31</v>
      </c>
      <c r="B72" s="2">
        <v>10800</v>
      </c>
      <c r="C72" s="2">
        <f t="shared" si="3"/>
        <v>1080</v>
      </c>
      <c r="D72" s="2">
        <f t="shared" si="4"/>
        <v>2160</v>
      </c>
      <c r="E72" s="2">
        <f t="shared" si="5"/>
        <v>14040</v>
      </c>
      <c r="F72" s="11"/>
      <c r="G72" s="13"/>
      <c r="H72" s="12"/>
      <c r="I72" s="61"/>
      <c r="J72" s="64"/>
    </row>
    <row r="73" spans="1:10" ht="18" customHeight="1" x14ac:dyDescent="0.25">
      <c r="A73" s="4">
        <v>30</v>
      </c>
      <c r="B73" s="2">
        <v>10500</v>
      </c>
      <c r="C73" s="2">
        <f t="shared" si="3"/>
        <v>1050</v>
      </c>
      <c r="D73" s="2">
        <f t="shared" si="4"/>
        <v>2100</v>
      </c>
      <c r="E73" s="2">
        <f t="shared" si="5"/>
        <v>13650</v>
      </c>
      <c r="F73" s="11"/>
      <c r="G73" s="13"/>
      <c r="H73" s="12"/>
      <c r="I73" s="61"/>
      <c r="J73" s="64"/>
    </row>
    <row r="74" spans="1:10" ht="18" customHeight="1" x14ac:dyDescent="0.25">
      <c r="A74" s="4">
        <v>29</v>
      </c>
      <c r="B74" s="2">
        <v>10200</v>
      </c>
      <c r="C74" s="2">
        <f t="shared" si="3"/>
        <v>1020</v>
      </c>
      <c r="D74" s="2">
        <f t="shared" si="4"/>
        <v>2040</v>
      </c>
      <c r="E74" s="2">
        <f t="shared" si="5"/>
        <v>13260</v>
      </c>
      <c r="F74" s="11"/>
      <c r="G74" s="13"/>
      <c r="H74" s="12"/>
      <c r="I74" s="61"/>
      <c r="J74" s="64"/>
    </row>
    <row r="75" spans="1:10" ht="18" customHeight="1" x14ac:dyDescent="0.25">
      <c r="A75" s="4">
        <v>28</v>
      </c>
      <c r="B75" s="2">
        <v>9900</v>
      </c>
      <c r="C75" s="2">
        <f t="shared" si="3"/>
        <v>990</v>
      </c>
      <c r="D75" s="2">
        <f t="shared" si="4"/>
        <v>1980</v>
      </c>
      <c r="E75" s="2">
        <f t="shared" si="5"/>
        <v>12870</v>
      </c>
      <c r="F75" s="11"/>
      <c r="G75" s="13"/>
      <c r="H75" s="12"/>
      <c r="I75" s="61"/>
      <c r="J75" s="64"/>
    </row>
    <row r="76" spans="1:10" ht="18" customHeight="1" x14ac:dyDescent="0.25">
      <c r="A76" s="4">
        <v>27</v>
      </c>
      <c r="B76" s="2">
        <v>9600</v>
      </c>
      <c r="C76" s="2">
        <f t="shared" si="3"/>
        <v>960</v>
      </c>
      <c r="D76" s="2">
        <f t="shared" si="4"/>
        <v>1920</v>
      </c>
      <c r="E76" s="2">
        <f t="shared" si="5"/>
        <v>12480</v>
      </c>
      <c r="F76" s="11"/>
      <c r="G76" s="13"/>
      <c r="H76" s="12"/>
      <c r="I76" s="61"/>
      <c r="J76" s="64"/>
    </row>
    <row r="77" spans="1:10" ht="18" customHeight="1" x14ac:dyDescent="0.25">
      <c r="A77" s="4">
        <v>26</v>
      </c>
      <c r="B77" s="2">
        <v>9300</v>
      </c>
      <c r="C77" s="2">
        <f t="shared" si="3"/>
        <v>930</v>
      </c>
      <c r="D77" s="2">
        <f t="shared" si="4"/>
        <v>1860</v>
      </c>
      <c r="E77" s="2">
        <f t="shared" si="5"/>
        <v>12090</v>
      </c>
      <c r="F77" s="11"/>
      <c r="G77" s="13"/>
      <c r="H77" s="12"/>
      <c r="I77" s="61"/>
      <c r="J77" s="64"/>
    </row>
    <row r="78" spans="1:10" ht="18" customHeight="1" x14ac:dyDescent="0.25">
      <c r="A78" s="4">
        <v>25</v>
      </c>
      <c r="B78" s="2">
        <v>9000</v>
      </c>
      <c r="C78" s="2">
        <f t="shared" si="3"/>
        <v>900</v>
      </c>
      <c r="D78" s="2">
        <f t="shared" si="4"/>
        <v>1800</v>
      </c>
      <c r="E78" s="2">
        <f t="shared" si="5"/>
        <v>11700</v>
      </c>
      <c r="F78" s="11"/>
      <c r="G78" s="13"/>
      <c r="H78" s="12"/>
      <c r="I78" s="61"/>
      <c r="J78" s="64"/>
    </row>
    <row r="79" spans="1:10" ht="18" customHeight="1" x14ac:dyDescent="0.25">
      <c r="A79" s="4">
        <v>24</v>
      </c>
      <c r="B79" s="2">
        <v>8700</v>
      </c>
      <c r="C79" s="2">
        <f t="shared" si="3"/>
        <v>870</v>
      </c>
      <c r="D79" s="2">
        <f t="shared" si="4"/>
        <v>1740</v>
      </c>
      <c r="E79" s="2">
        <f t="shared" si="5"/>
        <v>11310</v>
      </c>
      <c r="F79" s="11"/>
      <c r="G79" s="13"/>
      <c r="H79" s="12"/>
      <c r="I79" s="61"/>
      <c r="J79" s="64"/>
    </row>
    <row r="80" spans="1:10" ht="18" customHeight="1" x14ac:dyDescent="0.25">
      <c r="A80" s="4">
        <v>23</v>
      </c>
      <c r="B80" s="2">
        <v>8400</v>
      </c>
      <c r="C80" s="2">
        <f t="shared" si="3"/>
        <v>840</v>
      </c>
      <c r="D80" s="2">
        <f t="shared" si="4"/>
        <v>1680</v>
      </c>
      <c r="E80" s="2">
        <f t="shared" si="5"/>
        <v>10920</v>
      </c>
      <c r="F80" s="11"/>
      <c r="G80" s="13"/>
      <c r="H80" s="12"/>
      <c r="I80" s="61"/>
      <c r="J80" s="64"/>
    </row>
    <row r="81" spans="1:10" ht="18" customHeight="1" x14ac:dyDescent="0.25">
      <c r="A81" s="4">
        <v>22</v>
      </c>
      <c r="B81" s="2">
        <v>8100</v>
      </c>
      <c r="C81" s="2">
        <f t="shared" si="3"/>
        <v>810</v>
      </c>
      <c r="D81" s="2">
        <f t="shared" si="4"/>
        <v>1620</v>
      </c>
      <c r="E81" s="3">
        <f t="shared" si="5"/>
        <v>10530</v>
      </c>
      <c r="F81" s="11"/>
      <c r="G81" s="13"/>
      <c r="H81" s="12"/>
      <c r="I81" s="61"/>
      <c r="J81" s="64"/>
    </row>
    <row r="82" spans="1:10" ht="18" customHeight="1" thickBot="1" x14ac:dyDescent="0.3">
      <c r="A82" s="4">
        <v>21</v>
      </c>
      <c r="B82" s="2">
        <v>7800</v>
      </c>
      <c r="C82" s="2">
        <f t="shared" si="3"/>
        <v>780</v>
      </c>
      <c r="D82" s="2">
        <f t="shared" si="4"/>
        <v>1560</v>
      </c>
      <c r="E82" s="2">
        <f t="shared" si="5"/>
        <v>10140</v>
      </c>
      <c r="F82" s="11"/>
      <c r="G82" s="13"/>
      <c r="H82" s="12"/>
      <c r="I82" s="62"/>
      <c r="J82" s="64"/>
    </row>
    <row r="83" spans="1:10" ht="18" customHeight="1" x14ac:dyDescent="0.25">
      <c r="A83" s="19">
        <v>20</v>
      </c>
      <c r="B83" s="2">
        <v>7500</v>
      </c>
      <c r="C83" s="2">
        <f t="shared" si="3"/>
        <v>750</v>
      </c>
      <c r="D83" s="2">
        <f t="shared" si="4"/>
        <v>1500</v>
      </c>
      <c r="E83" s="14">
        <f t="shared" si="5"/>
        <v>9750</v>
      </c>
      <c r="F83" s="67" t="s">
        <v>32</v>
      </c>
      <c r="G83" s="68"/>
      <c r="H83" s="69"/>
      <c r="I83" s="62"/>
      <c r="J83" s="64"/>
    </row>
    <row r="84" spans="1:10" ht="18" customHeight="1" x14ac:dyDescent="0.25">
      <c r="A84" s="19">
        <v>19</v>
      </c>
      <c r="B84" s="2">
        <v>7200</v>
      </c>
      <c r="C84" s="2">
        <f t="shared" si="3"/>
        <v>720</v>
      </c>
      <c r="D84" s="2">
        <f t="shared" si="4"/>
        <v>1440</v>
      </c>
      <c r="E84" s="15">
        <f t="shared" si="5"/>
        <v>9360</v>
      </c>
      <c r="F84" s="70"/>
      <c r="G84" s="71"/>
      <c r="H84" s="72"/>
      <c r="I84" s="62"/>
      <c r="J84" s="64"/>
    </row>
    <row r="85" spans="1:10" ht="18" customHeight="1" x14ac:dyDescent="0.25">
      <c r="A85" s="19">
        <v>18</v>
      </c>
      <c r="B85" s="2">
        <v>6900</v>
      </c>
      <c r="C85" s="2">
        <f t="shared" si="3"/>
        <v>690</v>
      </c>
      <c r="D85" s="2">
        <f t="shared" si="4"/>
        <v>1380</v>
      </c>
      <c r="E85" s="14">
        <f t="shared" si="5"/>
        <v>8970</v>
      </c>
      <c r="F85" s="48" t="s">
        <v>12</v>
      </c>
      <c r="G85" s="22" t="s">
        <v>21</v>
      </c>
      <c r="H85" s="49" t="s">
        <v>22</v>
      </c>
      <c r="I85" s="62"/>
      <c r="J85" s="64"/>
    </row>
    <row r="86" spans="1:10" ht="18" customHeight="1" x14ac:dyDescent="0.25">
      <c r="A86" s="19">
        <v>17</v>
      </c>
      <c r="B86" s="2">
        <v>6600</v>
      </c>
      <c r="C86" s="2">
        <f t="shared" si="3"/>
        <v>660</v>
      </c>
      <c r="D86" s="2">
        <f t="shared" si="4"/>
        <v>1320</v>
      </c>
      <c r="E86" s="14">
        <f t="shared" si="5"/>
        <v>8580</v>
      </c>
      <c r="F86" s="48"/>
      <c r="G86" s="22" t="s">
        <v>19</v>
      </c>
      <c r="H86" s="49"/>
      <c r="I86" s="62"/>
      <c r="J86" s="64"/>
    </row>
    <row r="87" spans="1:10" ht="18" customHeight="1" x14ac:dyDescent="0.25">
      <c r="A87" s="19">
        <v>16</v>
      </c>
      <c r="B87" s="2">
        <v>6300</v>
      </c>
      <c r="C87" s="2">
        <f t="shared" si="3"/>
        <v>630</v>
      </c>
      <c r="D87" s="2">
        <f t="shared" si="4"/>
        <v>1260</v>
      </c>
      <c r="E87" s="14">
        <f t="shared" si="5"/>
        <v>8190</v>
      </c>
      <c r="F87" s="48"/>
      <c r="G87" s="22" t="s">
        <v>20</v>
      </c>
      <c r="H87" s="49"/>
      <c r="I87" s="62"/>
      <c r="J87" s="64"/>
    </row>
    <row r="88" spans="1:10" ht="18" customHeight="1" x14ac:dyDescent="0.25">
      <c r="A88" s="19">
        <v>15</v>
      </c>
      <c r="B88" s="2">
        <v>6000</v>
      </c>
      <c r="C88" s="2">
        <f t="shared" si="3"/>
        <v>600</v>
      </c>
      <c r="D88" s="2">
        <f t="shared" si="4"/>
        <v>1200</v>
      </c>
      <c r="E88" s="14">
        <f t="shared" si="5"/>
        <v>7800</v>
      </c>
      <c r="F88" s="48" t="s">
        <v>11</v>
      </c>
      <c r="G88" s="51" t="s">
        <v>36</v>
      </c>
      <c r="H88" s="54">
        <v>2.5000000000000001E-3</v>
      </c>
      <c r="I88" s="62"/>
      <c r="J88" s="64"/>
    </row>
    <row r="89" spans="1:10" ht="18" customHeight="1" x14ac:dyDescent="0.25">
      <c r="A89" s="19">
        <v>14</v>
      </c>
      <c r="B89" s="2">
        <v>5700</v>
      </c>
      <c r="C89" s="2">
        <f t="shared" si="3"/>
        <v>570</v>
      </c>
      <c r="D89" s="2">
        <f t="shared" si="4"/>
        <v>1140</v>
      </c>
      <c r="E89" s="14">
        <f t="shared" si="5"/>
        <v>7410</v>
      </c>
      <c r="F89" s="48"/>
      <c r="G89" s="51"/>
      <c r="H89" s="54"/>
      <c r="I89" s="62"/>
      <c r="J89" s="64"/>
    </row>
    <row r="90" spans="1:10" ht="18" customHeight="1" x14ac:dyDescent="0.25">
      <c r="A90" s="19">
        <v>13</v>
      </c>
      <c r="B90" s="2">
        <v>5400</v>
      </c>
      <c r="C90" s="2">
        <f t="shared" si="3"/>
        <v>540</v>
      </c>
      <c r="D90" s="2">
        <f t="shared" si="4"/>
        <v>1080</v>
      </c>
      <c r="E90" s="14">
        <f t="shared" si="5"/>
        <v>7020</v>
      </c>
      <c r="F90" s="50" t="s">
        <v>10</v>
      </c>
      <c r="G90" s="51" t="s">
        <v>35</v>
      </c>
      <c r="H90" s="53">
        <v>0.01</v>
      </c>
      <c r="I90" s="62"/>
      <c r="J90" s="64"/>
    </row>
    <row r="91" spans="1:10" ht="18" customHeight="1" x14ac:dyDescent="0.25">
      <c r="A91" s="19">
        <v>12</v>
      </c>
      <c r="B91" s="2">
        <v>5100</v>
      </c>
      <c r="C91" s="2">
        <f t="shared" si="3"/>
        <v>510</v>
      </c>
      <c r="D91" s="2">
        <f t="shared" si="4"/>
        <v>1020</v>
      </c>
      <c r="E91" s="14">
        <f t="shared" si="5"/>
        <v>6630</v>
      </c>
      <c r="F91" s="50"/>
      <c r="G91" s="51"/>
      <c r="H91" s="53"/>
      <c r="I91" s="62"/>
      <c r="J91" s="64"/>
    </row>
    <row r="92" spans="1:10" ht="18" customHeight="1" x14ac:dyDescent="0.25">
      <c r="A92" s="19">
        <v>11</v>
      </c>
      <c r="B92" s="2">
        <v>4800</v>
      </c>
      <c r="C92" s="2">
        <f t="shared" si="3"/>
        <v>480</v>
      </c>
      <c r="D92" s="2">
        <f t="shared" si="4"/>
        <v>960</v>
      </c>
      <c r="E92" s="14">
        <f t="shared" si="5"/>
        <v>6240</v>
      </c>
      <c r="F92" s="50" t="s">
        <v>9</v>
      </c>
      <c r="G92" s="51" t="s">
        <v>23</v>
      </c>
      <c r="H92" s="52">
        <v>0.02</v>
      </c>
      <c r="I92" s="62"/>
      <c r="J92" s="64"/>
    </row>
    <row r="93" spans="1:10" ht="18" customHeight="1" x14ac:dyDescent="0.25">
      <c r="A93" s="19">
        <v>10</v>
      </c>
      <c r="B93" s="2">
        <v>4500</v>
      </c>
      <c r="C93" s="2">
        <f t="shared" si="3"/>
        <v>450</v>
      </c>
      <c r="D93" s="2">
        <f t="shared" si="4"/>
        <v>900</v>
      </c>
      <c r="E93" s="14">
        <f t="shared" si="5"/>
        <v>5850</v>
      </c>
      <c r="F93" s="50"/>
      <c r="G93" s="51"/>
      <c r="H93" s="52"/>
      <c r="I93" s="62"/>
      <c r="J93" s="64"/>
    </row>
    <row r="94" spans="1:10" ht="18" customHeight="1" x14ac:dyDescent="0.25">
      <c r="A94" s="19">
        <v>9</v>
      </c>
      <c r="B94" s="2">
        <v>4200</v>
      </c>
      <c r="C94" s="2">
        <f t="shared" si="3"/>
        <v>420</v>
      </c>
      <c r="D94" s="2">
        <f t="shared" si="4"/>
        <v>840</v>
      </c>
      <c r="E94" s="14">
        <f t="shared" si="5"/>
        <v>5460</v>
      </c>
      <c r="F94" s="50" t="s">
        <v>8</v>
      </c>
      <c r="G94" s="51" t="s">
        <v>34</v>
      </c>
      <c r="H94" s="52">
        <v>0.06</v>
      </c>
      <c r="I94" s="62"/>
      <c r="J94" s="64"/>
    </row>
    <row r="95" spans="1:10" ht="18" customHeight="1" x14ac:dyDescent="0.25">
      <c r="A95" s="19">
        <v>8</v>
      </c>
      <c r="B95" s="2">
        <v>3900</v>
      </c>
      <c r="C95" s="2">
        <f t="shared" si="3"/>
        <v>390</v>
      </c>
      <c r="D95" s="2">
        <f t="shared" si="4"/>
        <v>780</v>
      </c>
      <c r="E95" s="14">
        <f t="shared" si="5"/>
        <v>5070</v>
      </c>
      <c r="F95" s="50"/>
      <c r="G95" s="51"/>
      <c r="H95" s="52"/>
      <c r="I95" s="62"/>
      <c r="J95" s="64"/>
    </row>
    <row r="96" spans="1:10" ht="18" customHeight="1" x14ac:dyDescent="0.25">
      <c r="A96" s="19">
        <v>7</v>
      </c>
      <c r="B96" s="2">
        <v>3600</v>
      </c>
      <c r="C96" s="2">
        <f t="shared" si="3"/>
        <v>360</v>
      </c>
      <c r="D96" s="2">
        <f t="shared" si="4"/>
        <v>720</v>
      </c>
      <c r="E96" s="14">
        <f t="shared" si="5"/>
        <v>4680</v>
      </c>
      <c r="F96" s="50" t="s">
        <v>33</v>
      </c>
      <c r="G96" s="20" t="s">
        <v>25</v>
      </c>
      <c r="H96" s="21">
        <v>0.27</v>
      </c>
      <c r="I96" s="62"/>
      <c r="J96" s="64"/>
    </row>
    <row r="97" spans="1:10" ht="18" customHeight="1" x14ac:dyDescent="0.25">
      <c r="A97" s="19">
        <v>6</v>
      </c>
      <c r="B97" s="2">
        <v>3300</v>
      </c>
      <c r="C97" s="2">
        <f t="shared" si="3"/>
        <v>330</v>
      </c>
      <c r="D97" s="2">
        <f t="shared" si="4"/>
        <v>660</v>
      </c>
      <c r="E97" s="14">
        <f t="shared" si="5"/>
        <v>4290</v>
      </c>
      <c r="F97" s="50"/>
      <c r="G97" s="20" t="s">
        <v>26</v>
      </c>
      <c r="H97" s="21">
        <v>0.24</v>
      </c>
      <c r="I97" s="62"/>
      <c r="J97" s="64"/>
    </row>
    <row r="98" spans="1:10" ht="18" customHeight="1" x14ac:dyDescent="0.25">
      <c r="A98" s="19">
        <v>5</v>
      </c>
      <c r="B98" s="2">
        <v>3000</v>
      </c>
      <c r="C98" s="2">
        <f t="shared" si="3"/>
        <v>300</v>
      </c>
      <c r="D98" s="2">
        <f t="shared" si="4"/>
        <v>600</v>
      </c>
      <c r="E98" s="14">
        <f t="shared" si="5"/>
        <v>3900</v>
      </c>
      <c r="F98" s="50"/>
      <c r="G98" s="20" t="s">
        <v>27</v>
      </c>
      <c r="H98" s="21">
        <v>0.21</v>
      </c>
      <c r="I98" s="62"/>
      <c r="J98" s="64"/>
    </row>
    <row r="99" spans="1:10" ht="18" customHeight="1" x14ac:dyDescent="0.25">
      <c r="A99" s="19">
        <v>4</v>
      </c>
      <c r="B99" s="2">
        <v>2700</v>
      </c>
      <c r="C99" s="2">
        <f t="shared" si="3"/>
        <v>270</v>
      </c>
      <c r="D99" s="2">
        <f t="shared" si="4"/>
        <v>540</v>
      </c>
      <c r="E99" s="14">
        <f t="shared" si="5"/>
        <v>3510</v>
      </c>
      <c r="F99" s="50"/>
      <c r="G99" s="20" t="s">
        <v>28</v>
      </c>
      <c r="H99" s="21">
        <v>0.18</v>
      </c>
      <c r="I99" s="62"/>
      <c r="J99" s="64"/>
    </row>
    <row r="100" spans="1:10" ht="18" customHeight="1" x14ac:dyDescent="0.25">
      <c r="A100" s="19">
        <v>3</v>
      </c>
      <c r="B100" s="2">
        <v>2400</v>
      </c>
      <c r="C100" s="2">
        <f t="shared" si="3"/>
        <v>240</v>
      </c>
      <c r="D100" s="2">
        <f t="shared" si="4"/>
        <v>480</v>
      </c>
      <c r="E100" s="14">
        <f t="shared" si="5"/>
        <v>3120</v>
      </c>
      <c r="F100" s="50"/>
      <c r="G100" s="20" t="s">
        <v>29</v>
      </c>
      <c r="H100" s="21">
        <v>0.15</v>
      </c>
      <c r="I100" s="62"/>
      <c r="J100" s="64"/>
    </row>
    <row r="101" spans="1:10" ht="18" customHeight="1" x14ac:dyDescent="0.25">
      <c r="A101" s="19">
        <v>2</v>
      </c>
      <c r="B101" s="2">
        <v>2100</v>
      </c>
      <c r="C101" s="2">
        <f t="shared" si="3"/>
        <v>210</v>
      </c>
      <c r="D101" s="2">
        <f t="shared" si="4"/>
        <v>420</v>
      </c>
      <c r="E101" s="14">
        <f t="shared" si="5"/>
        <v>2730</v>
      </c>
      <c r="F101" s="50"/>
      <c r="G101" s="20" t="s">
        <v>30</v>
      </c>
      <c r="H101" s="21">
        <v>0.12</v>
      </c>
      <c r="I101" s="62"/>
      <c r="J101" s="64"/>
    </row>
    <row r="102" spans="1:10" ht="18" customHeight="1" thickBot="1" x14ac:dyDescent="0.3">
      <c r="A102" s="25">
        <v>1</v>
      </c>
      <c r="B102" s="3">
        <v>1800</v>
      </c>
      <c r="C102" s="3">
        <f t="shared" si="3"/>
        <v>180</v>
      </c>
      <c r="D102" s="3">
        <f t="shared" si="4"/>
        <v>360</v>
      </c>
      <c r="E102" s="16">
        <f t="shared" si="5"/>
        <v>2340</v>
      </c>
      <c r="F102" s="65"/>
      <c r="G102" s="17" t="s">
        <v>31</v>
      </c>
      <c r="H102" s="18">
        <v>0.09</v>
      </c>
      <c r="I102" s="62"/>
      <c r="J102" s="64"/>
    </row>
    <row r="103" spans="1:10" ht="18" customHeight="1" x14ac:dyDescent="0.25">
      <c r="A103" s="4" t="s">
        <v>5</v>
      </c>
      <c r="B103" s="46">
        <v>43593</v>
      </c>
      <c r="C103" s="46"/>
      <c r="D103" s="46"/>
      <c r="E103" s="46"/>
      <c r="F103" s="47"/>
      <c r="G103" s="47"/>
      <c r="H103" s="47"/>
      <c r="I103" s="46"/>
      <c r="J103" s="46"/>
    </row>
    <row r="104" spans="1:10" ht="80" customHeight="1" x14ac:dyDescent="0.25">
      <c r="A104" s="6" t="s">
        <v>6</v>
      </c>
      <c r="B104" s="45" t="s">
        <v>37</v>
      </c>
      <c r="C104" s="45"/>
      <c r="D104" s="45"/>
      <c r="E104" s="45"/>
      <c r="F104" s="45"/>
      <c r="G104" s="45"/>
      <c r="H104" s="45"/>
      <c r="I104" s="45"/>
      <c r="J104" s="45"/>
    </row>
  </sheetData>
  <mergeCells count="24">
    <mergeCell ref="A1:J1"/>
    <mergeCell ref="A2:E2"/>
    <mergeCell ref="F2:J2"/>
    <mergeCell ref="I4:I102"/>
    <mergeCell ref="J4:J102"/>
    <mergeCell ref="F96:F102"/>
    <mergeCell ref="F3:H3"/>
    <mergeCell ref="F94:F95"/>
    <mergeCell ref="G94:G95"/>
    <mergeCell ref="H94:H95"/>
    <mergeCell ref="F83:H84"/>
    <mergeCell ref="B104:J104"/>
    <mergeCell ref="B103:J103"/>
    <mergeCell ref="F85:F87"/>
    <mergeCell ref="H85:H87"/>
    <mergeCell ref="F92:F93"/>
    <mergeCell ref="G92:G93"/>
    <mergeCell ref="H92:H93"/>
    <mergeCell ref="H90:H91"/>
    <mergeCell ref="G90:G91"/>
    <mergeCell ref="F90:F91"/>
    <mergeCell ref="F88:F89"/>
    <mergeCell ref="G88:G89"/>
    <mergeCell ref="H88:H89"/>
  </mergeCells>
  <phoneticPr fontId="3" type="noConversion"/>
  <pageMargins left="0.7" right="0.7" top="0.75" bottom="0.75" header="0.3" footer="0.3"/>
  <pageSetup paperSize="9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DB9B8-0433-4E9E-A63A-C9D77F73F73F}">
  <dimension ref="A1:K26"/>
  <sheetViews>
    <sheetView zoomScale="120" zoomScaleNormal="120" workbookViewId="0">
      <pane ySplit="4" topLeftCell="A5" activePane="bottomLeft" state="frozen"/>
      <selection pane="bottomLeft" activeCell="B25" sqref="B25"/>
    </sheetView>
  </sheetViews>
  <sheetFormatPr defaultColWidth="9" defaultRowHeight="13" x14ac:dyDescent="0.25"/>
  <cols>
    <col min="1" max="2" width="6.6328125" style="1" customWidth="1"/>
    <col min="3" max="3" width="8.6328125" style="1" customWidth="1"/>
    <col min="4" max="4" width="6.7265625" style="1" bestFit="1" customWidth="1"/>
    <col min="5" max="5" width="20.6328125" style="1" customWidth="1"/>
    <col min="6" max="6" width="8.6328125" style="1" customWidth="1"/>
    <col min="7" max="7" width="18.6328125" style="1" customWidth="1"/>
    <col min="8" max="9" width="8.6328125" style="1" customWidth="1"/>
    <col min="10" max="11" width="16.6328125" style="1" customWidth="1"/>
    <col min="12" max="12" width="9" style="1"/>
    <col min="13" max="13" width="5.81640625" style="1" bestFit="1" customWidth="1"/>
    <col min="14" max="14" width="6.7265625" style="1" bestFit="1" customWidth="1"/>
    <col min="15" max="15" width="4.90625" style="1" bestFit="1" customWidth="1"/>
    <col min="16" max="16384" width="9" style="1"/>
  </cols>
  <sheetData>
    <row r="1" spans="1:11" ht="18" customHeight="1" x14ac:dyDescent="0.25">
      <c r="A1" s="55" t="s">
        <v>46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18" customHeight="1" x14ac:dyDescent="0.25">
      <c r="A2" s="56" t="s">
        <v>4</v>
      </c>
      <c r="B2" s="56"/>
      <c r="C2" s="56"/>
      <c r="D2" s="57" t="s">
        <v>17</v>
      </c>
      <c r="E2" s="58"/>
      <c r="F2" s="58"/>
      <c r="G2" s="58"/>
      <c r="H2" s="58"/>
      <c r="I2" s="58"/>
      <c r="J2" s="58"/>
      <c r="K2" s="59"/>
    </row>
    <row r="3" spans="1:11" ht="18" customHeight="1" thickBot="1" x14ac:dyDescent="0.3">
      <c r="A3" s="101" t="s">
        <v>0</v>
      </c>
      <c r="B3" s="101" t="s">
        <v>44</v>
      </c>
      <c r="C3" s="101" t="s">
        <v>45</v>
      </c>
      <c r="D3" s="101" t="s">
        <v>54</v>
      </c>
      <c r="E3" s="101"/>
      <c r="F3" s="101"/>
      <c r="G3" s="101"/>
      <c r="H3" s="57" t="s">
        <v>61</v>
      </c>
      <c r="I3" s="59"/>
      <c r="J3" s="28" t="s">
        <v>55</v>
      </c>
      <c r="K3" s="28" t="s">
        <v>56</v>
      </c>
    </row>
    <row r="4" spans="1:11" ht="18" customHeight="1" thickBot="1" x14ac:dyDescent="0.3">
      <c r="A4" s="102"/>
      <c r="B4" s="102"/>
      <c r="C4" s="103"/>
      <c r="D4" s="87" t="s">
        <v>58</v>
      </c>
      <c r="E4" s="88"/>
      <c r="F4" s="89"/>
      <c r="G4" s="37" t="s">
        <v>57</v>
      </c>
      <c r="H4" s="76" t="s">
        <v>59</v>
      </c>
      <c r="I4" s="77"/>
      <c r="J4" s="35" t="s">
        <v>42</v>
      </c>
      <c r="K4" s="36" t="s">
        <v>43</v>
      </c>
    </row>
    <row r="5" spans="1:11" ht="18" customHeight="1" x14ac:dyDescent="0.25">
      <c r="A5" s="23">
        <v>20</v>
      </c>
      <c r="B5" s="90" t="s">
        <v>38</v>
      </c>
      <c r="C5" s="26">
        <v>28000</v>
      </c>
      <c r="D5" s="97" t="s">
        <v>53</v>
      </c>
      <c r="E5" s="98"/>
      <c r="F5" s="99"/>
      <c r="G5" s="84" t="s">
        <v>64</v>
      </c>
      <c r="H5" s="78" t="s">
        <v>63</v>
      </c>
      <c r="I5" s="79"/>
      <c r="J5" s="91" t="s">
        <v>62</v>
      </c>
      <c r="K5" s="92"/>
    </row>
    <row r="6" spans="1:11" ht="18" customHeight="1" x14ac:dyDescent="0.25">
      <c r="A6" s="23">
        <v>19</v>
      </c>
      <c r="B6" s="90"/>
      <c r="C6" s="26">
        <v>26000</v>
      </c>
      <c r="D6" s="100" t="s">
        <v>12</v>
      </c>
      <c r="E6" s="24" t="s">
        <v>21</v>
      </c>
      <c r="F6" s="49" t="s">
        <v>22</v>
      </c>
      <c r="G6" s="85"/>
      <c r="H6" s="80"/>
      <c r="I6" s="81"/>
      <c r="J6" s="93"/>
      <c r="K6" s="94"/>
    </row>
    <row r="7" spans="1:11" ht="18" customHeight="1" x14ac:dyDescent="0.25">
      <c r="A7" s="23">
        <v>18</v>
      </c>
      <c r="B7" s="90"/>
      <c r="C7" s="26">
        <v>24000</v>
      </c>
      <c r="D7" s="100"/>
      <c r="E7" s="24" t="s">
        <v>19</v>
      </c>
      <c r="F7" s="49"/>
      <c r="G7" s="85"/>
      <c r="H7" s="80"/>
      <c r="I7" s="81"/>
      <c r="J7" s="93"/>
      <c r="K7" s="94"/>
    </row>
    <row r="8" spans="1:11" ht="18" customHeight="1" x14ac:dyDescent="0.25">
      <c r="A8" s="23">
        <v>17</v>
      </c>
      <c r="B8" s="90"/>
      <c r="C8" s="26">
        <v>22000</v>
      </c>
      <c r="D8" s="100"/>
      <c r="E8" s="24" t="s">
        <v>20</v>
      </c>
      <c r="F8" s="49"/>
      <c r="G8" s="85"/>
      <c r="H8" s="82"/>
      <c r="I8" s="83"/>
      <c r="J8" s="93"/>
      <c r="K8" s="94"/>
    </row>
    <row r="9" spans="1:11" ht="18" customHeight="1" x14ac:dyDescent="0.25">
      <c r="A9" s="23">
        <v>16</v>
      </c>
      <c r="B9" s="90"/>
      <c r="C9" s="26">
        <v>20000</v>
      </c>
      <c r="D9" s="100" t="s">
        <v>11</v>
      </c>
      <c r="E9" s="51" t="s">
        <v>36</v>
      </c>
      <c r="F9" s="54">
        <v>2.5000000000000001E-3</v>
      </c>
      <c r="G9" s="86"/>
      <c r="H9" s="41">
        <v>0.3</v>
      </c>
      <c r="I9" s="42">
        <v>1</v>
      </c>
      <c r="J9" s="93"/>
      <c r="K9" s="94"/>
    </row>
    <row r="10" spans="1:11" ht="18" customHeight="1" x14ac:dyDescent="0.25">
      <c r="A10" s="23">
        <v>15</v>
      </c>
      <c r="B10" s="90" t="s">
        <v>39</v>
      </c>
      <c r="C10" s="26">
        <v>18000</v>
      </c>
      <c r="D10" s="100"/>
      <c r="E10" s="51"/>
      <c r="F10" s="54"/>
      <c r="G10" s="27">
        <v>99</v>
      </c>
      <c r="H10" s="38">
        <v>36</v>
      </c>
      <c r="I10" s="39">
        <f t="shared" ref="I10:I19" si="0">H10/3</f>
        <v>12</v>
      </c>
      <c r="J10" s="93"/>
      <c r="K10" s="94"/>
    </row>
    <row r="11" spans="1:11" ht="18" customHeight="1" x14ac:dyDescent="0.25">
      <c r="A11" s="23">
        <v>14</v>
      </c>
      <c r="B11" s="90"/>
      <c r="C11" s="26">
        <v>16500</v>
      </c>
      <c r="D11" s="100" t="s">
        <v>10</v>
      </c>
      <c r="E11" s="51" t="s">
        <v>35</v>
      </c>
      <c r="F11" s="52">
        <v>0.01</v>
      </c>
      <c r="G11" s="27">
        <v>88</v>
      </c>
      <c r="H11" s="38">
        <v>33</v>
      </c>
      <c r="I11" s="39">
        <f t="shared" si="0"/>
        <v>11</v>
      </c>
      <c r="J11" s="93"/>
      <c r="K11" s="94"/>
    </row>
    <row r="12" spans="1:11" ht="18" customHeight="1" x14ac:dyDescent="0.25">
      <c r="A12" s="23">
        <v>13</v>
      </c>
      <c r="B12" s="90"/>
      <c r="C12" s="26">
        <v>15000</v>
      </c>
      <c r="D12" s="100"/>
      <c r="E12" s="51"/>
      <c r="F12" s="52"/>
      <c r="G12" s="27">
        <v>77</v>
      </c>
      <c r="H12" s="38">
        <v>30</v>
      </c>
      <c r="I12" s="39">
        <f t="shared" si="0"/>
        <v>10</v>
      </c>
      <c r="J12" s="93"/>
      <c r="K12" s="94"/>
    </row>
    <row r="13" spans="1:11" ht="18" customHeight="1" x14ac:dyDescent="0.25">
      <c r="A13" s="23">
        <v>12</v>
      </c>
      <c r="B13" s="90"/>
      <c r="C13" s="26">
        <v>13500</v>
      </c>
      <c r="D13" s="100" t="s">
        <v>9</v>
      </c>
      <c r="E13" s="51" t="s">
        <v>23</v>
      </c>
      <c r="F13" s="52">
        <v>0.02</v>
      </c>
      <c r="G13" s="27">
        <v>66</v>
      </c>
      <c r="H13" s="38">
        <v>27</v>
      </c>
      <c r="I13" s="39">
        <f t="shared" si="0"/>
        <v>9</v>
      </c>
      <c r="J13" s="93"/>
      <c r="K13" s="94"/>
    </row>
    <row r="14" spans="1:11" ht="18" customHeight="1" x14ac:dyDescent="0.25">
      <c r="A14" s="23">
        <v>11</v>
      </c>
      <c r="B14" s="90"/>
      <c r="C14" s="26">
        <v>12000</v>
      </c>
      <c r="D14" s="100"/>
      <c r="E14" s="51"/>
      <c r="F14" s="52"/>
      <c r="G14" s="27">
        <v>55</v>
      </c>
      <c r="H14" s="38">
        <v>24</v>
      </c>
      <c r="I14" s="39">
        <f t="shared" si="0"/>
        <v>8</v>
      </c>
      <c r="J14" s="93"/>
      <c r="K14" s="94"/>
    </row>
    <row r="15" spans="1:11" ht="18" customHeight="1" x14ac:dyDescent="0.25">
      <c r="A15" s="23">
        <v>10</v>
      </c>
      <c r="B15" s="90" t="s">
        <v>40</v>
      </c>
      <c r="C15" s="26">
        <v>10500</v>
      </c>
      <c r="D15" s="100" t="s">
        <v>8</v>
      </c>
      <c r="E15" s="51" t="s">
        <v>34</v>
      </c>
      <c r="F15" s="52">
        <v>0.06</v>
      </c>
      <c r="G15" s="27">
        <v>42</v>
      </c>
      <c r="H15" s="38">
        <v>21</v>
      </c>
      <c r="I15" s="39">
        <f t="shared" si="0"/>
        <v>7</v>
      </c>
      <c r="J15" s="93"/>
      <c r="K15" s="94"/>
    </row>
    <row r="16" spans="1:11" ht="18" customHeight="1" x14ac:dyDescent="0.25">
      <c r="A16" s="23">
        <v>9</v>
      </c>
      <c r="B16" s="90"/>
      <c r="C16" s="26">
        <v>9500</v>
      </c>
      <c r="D16" s="100"/>
      <c r="E16" s="51"/>
      <c r="F16" s="52"/>
      <c r="G16" s="27">
        <v>36</v>
      </c>
      <c r="H16" s="38">
        <v>18</v>
      </c>
      <c r="I16" s="39">
        <f t="shared" si="0"/>
        <v>6</v>
      </c>
      <c r="J16" s="93"/>
      <c r="K16" s="94"/>
    </row>
    <row r="17" spans="1:11" ht="18" customHeight="1" x14ac:dyDescent="0.25">
      <c r="A17" s="23">
        <v>8</v>
      </c>
      <c r="B17" s="90"/>
      <c r="C17" s="26">
        <v>8500</v>
      </c>
      <c r="D17" s="97" t="s">
        <v>33</v>
      </c>
      <c r="E17" s="29" t="s">
        <v>25</v>
      </c>
      <c r="F17" s="30">
        <v>0.27</v>
      </c>
      <c r="G17" s="27">
        <v>30</v>
      </c>
      <c r="H17" s="38">
        <v>15</v>
      </c>
      <c r="I17" s="39">
        <f t="shared" si="0"/>
        <v>5</v>
      </c>
      <c r="J17" s="93"/>
      <c r="K17" s="94"/>
    </row>
    <row r="18" spans="1:11" ht="18" customHeight="1" x14ac:dyDescent="0.25">
      <c r="A18" s="23">
        <v>7</v>
      </c>
      <c r="B18" s="90"/>
      <c r="C18" s="26">
        <v>7500</v>
      </c>
      <c r="D18" s="97"/>
      <c r="E18" s="29" t="s">
        <v>26</v>
      </c>
      <c r="F18" s="30">
        <v>0.24</v>
      </c>
      <c r="G18" s="27">
        <v>24</v>
      </c>
      <c r="H18" s="38">
        <v>12</v>
      </c>
      <c r="I18" s="39">
        <f t="shared" si="0"/>
        <v>4</v>
      </c>
      <c r="J18" s="93"/>
      <c r="K18" s="94"/>
    </row>
    <row r="19" spans="1:11" ht="18" customHeight="1" x14ac:dyDescent="0.25">
      <c r="A19" s="23">
        <v>6</v>
      </c>
      <c r="B19" s="90"/>
      <c r="C19" s="26">
        <v>6500</v>
      </c>
      <c r="D19" s="97"/>
      <c r="E19" s="29" t="s">
        <v>27</v>
      </c>
      <c r="F19" s="30">
        <v>0.21</v>
      </c>
      <c r="G19" s="27">
        <v>18</v>
      </c>
      <c r="H19" s="38">
        <v>9</v>
      </c>
      <c r="I19" s="39">
        <f t="shared" si="0"/>
        <v>3</v>
      </c>
      <c r="J19" s="93"/>
      <c r="K19" s="94"/>
    </row>
    <row r="20" spans="1:11" ht="18" customHeight="1" x14ac:dyDescent="0.25">
      <c r="A20" s="23">
        <v>5</v>
      </c>
      <c r="B20" s="90" t="s">
        <v>41</v>
      </c>
      <c r="C20" s="26">
        <v>5500</v>
      </c>
      <c r="D20" s="97"/>
      <c r="E20" s="29" t="s">
        <v>50</v>
      </c>
      <c r="F20" s="30">
        <v>0.18</v>
      </c>
      <c r="G20" s="27">
        <v>12</v>
      </c>
      <c r="H20" s="38">
        <v>6</v>
      </c>
      <c r="I20" s="39">
        <f>H20/3</f>
        <v>2</v>
      </c>
      <c r="J20" s="93"/>
      <c r="K20" s="94"/>
    </row>
    <row r="21" spans="1:11" ht="18" customHeight="1" x14ac:dyDescent="0.25">
      <c r="A21" s="23">
        <v>4</v>
      </c>
      <c r="B21" s="90"/>
      <c r="C21" s="26">
        <v>5000</v>
      </c>
      <c r="D21" s="97"/>
      <c r="E21" s="29" t="s">
        <v>49</v>
      </c>
      <c r="F21" s="30">
        <v>0.15</v>
      </c>
      <c r="G21" s="27">
        <v>9</v>
      </c>
      <c r="H21" s="38">
        <v>3</v>
      </c>
      <c r="I21" s="39">
        <f>H21/3</f>
        <v>1</v>
      </c>
      <c r="J21" s="93"/>
      <c r="K21" s="94"/>
    </row>
    <row r="22" spans="1:11" ht="18" customHeight="1" x14ac:dyDescent="0.25">
      <c r="A22" s="23">
        <v>3</v>
      </c>
      <c r="B22" s="90"/>
      <c r="C22" s="26">
        <v>4500</v>
      </c>
      <c r="D22" s="97"/>
      <c r="E22" s="29" t="s">
        <v>51</v>
      </c>
      <c r="F22" s="30">
        <v>0.12</v>
      </c>
      <c r="G22" s="27">
        <v>6</v>
      </c>
      <c r="H22" s="38">
        <v>2</v>
      </c>
      <c r="I22" s="73" t="s">
        <v>60</v>
      </c>
      <c r="J22" s="93"/>
      <c r="K22" s="94"/>
    </row>
    <row r="23" spans="1:11" ht="18" customHeight="1" x14ac:dyDescent="0.25">
      <c r="A23" s="23">
        <v>2</v>
      </c>
      <c r="B23" s="90"/>
      <c r="C23" s="26">
        <v>4000</v>
      </c>
      <c r="D23" s="97"/>
      <c r="E23" s="29" t="s">
        <v>52</v>
      </c>
      <c r="F23" s="30">
        <v>0.09</v>
      </c>
      <c r="G23" s="27">
        <v>3</v>
      </c>
      <c r="H23" s="38">
        <v>1</v>
      </c>
      <c r="I23" s="74"/>
      <c r="J23" s="93"/>
      <c r="K23" s="94"/>
    </row>
    <row r="24" spans="1:11" ht="18" customHeight="1" thickBot="1" x14ac:dyDescent="0.3">
      <c r="A24" s="23">
        <v>1</v>
      </c>
      <c r="B24" s="90"/>
      <c r="C24" s="26">
        <v>3500</v>
      </c>
      <c r="D24" s="31" t="s">
        <v>48</v>
      </c>
      <c r="E24" s="32" t="s">
        <v>47</v>
      </c>
      <c r="F24" s="33">
        <v>0</v>
      </c>
      <c r="G24" s="34">
        <v>0</v>
      </c>
      <c r="H24" s="40">
        <v>0</v>
      </c>
      <c r="I24" s="75"/>
      <c r="J24" s="95"/>
      <c r="K24" s="96"/>
    </row>
    <row r="25" spans="1:11" ht="18" customHeight="1" x14ac:dyDescent="0.25">
      <c r="C25" s="1" t="s">
        <v>65</v>
      </c>
    </row>
    <row r="26" spans="1:11" ht="18" customHeight="1" x14ac:dyDescent="0.25"/>
  </sheetData>
  <mergeCells count="34">
    <mergeCell ref="F11:F12"/>
    <mergeCell ref="F13:F14"/>
    <mergeCell ref="F9:F10"/>
    <mergeCell ref="A3:A4"/>
    <mergeCell ref="B3:B4"/>
    <mergeCell ref="C3:C4"/>
    <mergeCell ref="D3:G3"/>
    <mergeCell ref="B20:B24"/>
    <mergeCell ref="B10:B14"/>
    <mergeCell ref="D11:D12"/>
    <mergeCell ref="E11:E12"/>
    <mergeCell ref="D13:D14"/>
    <mergeCell ref="E13:E14"/>
    <mergeCell ref="A1:K1"/>
    <mergeCell ref="A2:C2"/>
    <mergeCell ref="D2:K2"/>
    <mergeCell ref="D4:F4"/>
    <mergeCell ref="B5:B9"/>
    <mergeCell ref="J5:K24"/>
    <mergeCell ref="D5:F5"/>
    <mergeCell ref="D6:D8"/>
    <mergeCell ref="D9:D10"/>
    <mergeCell ref="E9:E10"/>
    <mergeCell ref="F6:F8"/>
    <mergeCell ref="D15:D16"/>
    <mergeCell ref="E15:E16"/>
    <mergeCell ref="F15:F16"/>
    <mergeCell ref="D17:D23"/>
    <mergeCell ref="B15:B19"/>
    <mergeCell ref="I22:I24"/>
    <mergeCell ref="H3:I3"/>
    <mergeCell ref="H4:I4"/>
    <mergeCell ref="H5:I8"/>
    <mergeCell ref="G5:G9"/>
  </mergeCells>
  <phoneticPr fontId="3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9E7A5-57E9-4EB4-AECE-FF1680FCC9CF}">
  <dimension ref="A1:AC13"/>
  <sheetViews>
    <sheetView tabSelected="1" workbookViewId="0">
      <pane xSplit="5" ySplit="1" topLeftCell="F2" activePane="bottomRight" state="frozenSplit"/>
      <selection pane="topRight" activeCell="F1" sqref="F1"/>
      <selection pane="bottomLeft" activeCell="A2" sqref="A2"/>
      <selection pane="bottomRight" activeCell="G14" sqref="G14"/>
    </sheetView>
  </sheetViews>
  <sheetFormatPr defaultColWidth="9.81640625" defaultRowHeight="28" customHeight="1" x14ac:dyDescent="0.25"/>
  <cols>
    <col min="1" max="1" width="11.36328125" style="43" bestFit="1" customWidth="1"/>
    <col min="2" max="2" width="17.90625" style="43" bestFit="1" customWidth="1"/>
    <col min="3" max="3" width="9.26953125" style="43" bestFit="1" customWidth="1"/>
    <col min="4" max="4" width="9.26953125" style="43" customWidth="1"/>
    <col min="5" max="5" width="7.26953125" style="43" bestFit="1" customWidth="1"/>
    <col min="6" max="6" width="1.6328125" style="43" customWidth="1"/>
    <col min="7" max="7" width="9.26953125" style="43" bestFit="1" customWidth="1"/>
    <col min="8" max="8" width="9.26953125" style="43" customWidth="1"/>
    <col min="9" max="9" width="7.26953125" style="43" bestFit="1" customWidth="1"/>
    <col min="10" max="10" width="1.6328125" style="43" customWidth="1"/>
    <col min="11" max="11" width="9.26953125" style="43" bestFit="1" customWidth="1"/>
    <col min="12" max="12" width="9.26953125" style="43" customWidth="1"/>
    <col min="13" max="13" width="8.26953125" style="43" bestFit="1" customWidth="1"/>
    <col min="14" max="14" width="1.6328125" style="43" customWidth="1"/>
    <col min="15" max="15" width="9.26953125" style="43" bestFit="1" customWidth="1"/>
    <col min="16" max="16" width="9.26953125" style="43" customWidth="1"/>
    <col min="17" max="17" width="8.26953125" style="43" bestFit="1" customWidth="1"/>
    <col min="18" max="18" width="1.6328125" style="43" customWidth="1"/>
    <col min="19" max="19" width="9.26953125" style="43" bestFit="1" customWidth="1"/>
    <col min="20" max="20" width="9.26953125" style="43" customWidth="1"/>
    <col min="21" max="21" width="7.26953125" style="43" bestFit="1" customWidth="1"/>
    <col min="22" max="22" width="1.6328125" style="43" customWidth="1"/>
    <col min="23" max="23" width="9.26953125" style="43" bestFit="1" customWidth="1"/>
    <col min="24" max="24" width="9.26953125" style="43" customWidth="1"/>
    <col min="25" max="25" width="8.26953125" style="43" bestFit="1" customWidth="1"/>
    <col min="26" max="26" width="1.6328125" style="43" customWidth="1"/>
    <col min="27" max="27" width="9.26953125" style="43" bestFit="1" customWidth="1"/>
    <col min="28" max="28" width="9.26953125" style="43" customWidth="1"/>
    <col min="29" max="29" width="8.26953125" style="43" bestFit="1" customWidth="1"/>
    <col min="30" max="16384" width="9.81640625" style="43"/>
  </cols>
  <sheetData>
    <row r="1" spans="1:29" s="140" customFormat="1" ht="36" customHeight="1" x14ac:dyDescent="0.25">
      <c r="A1" s="139" t="s">
        <v>95</v>
      </c>
      <c r="B1" s="139"/>
      <c r="C1" s="139"/>
      <c r="D1" s="139"/>
      <c r="E1" s="139"/>
      <c r="G1" s="141" t="s">
        <v>71</v>
      </c>
      <c r="H1" s="141"/>
      <c r="I1" s="141"/>
      <c r="K1" s="141" t="s">
        <v>98</v>
      </c>
      <c r="L1" s="141"/>
      <c r="M1" s="141"/>
      <c r="O1" s="141"/>
      <c r="P1" s="141"/>
      <c r="Q1" s="141"/>
      <c r="S1" s="141"/>
      <c r="T1" s="141"/>
      <c r="U1" s="141"/>
      <c r="W1" s="141"/>
      <c r="X1" s="141"/>
      <c r="Y1" s="141"/>
      <c r="AA1" s="141"/>
      <c r="AB1" s="141"/>
      <c r="AC1" s="141"/>
    </row>
    <row r="2" spans="1:29" ht="28" customHeight="1" x14ac:dyDescent="0.25">
      <c r="A2" s="44" t="s">
        <v>96</v>
      </c>
      <c r="B2" s="104" t="s">
        <v>70</v>
      </c>
      <c r="C2" s="104"/>
      <c r="D2" s="44" t="s">
        <v>69</v>
      </c>
      <c r="E2" s="44" t="s">
        <v>79</v>
      </c>
      <c r="G2" s="134" t="s">
        <v>66</v>
      </c>
      <c r="H2" s="44" t="s">
        <v>68</v>
      </c>
      <c r="I2" s="44" t="s">
        <v>67</v>
      </c>
      <c r="K2" s="134" t="s">
        <v>66</v>
      </c>
      <c r="L2" s="44" t="s">
        <v>68</v>
      </c>
      <c r="M2" s="44" t="s">
        <v>67</v>
      </c>
      <c r="O2" s="134" t="s">
        <v>66</v>
      </c>
      <c r="P2" s="44" t="s">
        <v>68</v>
      </c>
      <c r="Q2" s="44" t="s">
        <v>67</v>
      </c>
      <c r="S2" s="134" t="s">
        <v>66</v>
      </c>
      <c r="T2" s="44" t="s">
        <v>68</v>
      </c>
      <c r="U2" s="44" t="s">
        <v>67</v>
      </c>
      <c r="W2" s="134" t="s">
        <v>66</v>
      </c>
      <c r="X2" s="44" t="s">
        <v>68</v>
      </c>
      <c r="Y2" s="44" t="s">
        <v>67</v>
      </c>
      <c r="AA2" s="134" t="s">
        <v>66</v>
      </c>
      <c r="AB2" s="44" t="s">
        <v>68</v>
      </c>
      <c r="AC2" s="44" t="s">
        <v>67</v>
      </c>
    </row>
    <row r="3" spans="1:29" ht="28" customHeight="1" x14ac:dyDescent="0.25">
      <c r="A3" s="44" t="s">
        <v>75</v>
      </c>
      <c r="B3" s="44" t="s">
        <v>72</v>
      </c>
      <c r="C3" s="44">
        <v>300000</v>
      </c>
      <c r="D3" s="44">
        <v>20</v>
      </c>
      <c r="E3" s="44" t="s">
        <v>80</v>
      </c>
      <c r="G3" s="134">
        <v>300000</v>
      </c>
      <c r="H3" s="107">
        <f>G3/C3</f>
        <v>1</v>
      </c>
      <c r="I3" s="108">
        <f>IF(D3*H3&gt;=30,30,IF(D3*H3&lt;=10,10,D3*H3))</f>
        <v>20</v>
      </c>
      <c r="K3" s="134">
        <v>300000</v>
      </c>
      <c r="L3" s="107">
        <f>K3/C3</f>
        <v>1</v>
      </c>
      <c r="M3" s="108">
        <f>IF(D3*L3&gt;=30,30,IF(D3*L3&lt;=10,10,D3*L3))</f>
        <v>20</v>
      </c>
      <c r="O3" s="134">
        <v>300000</v>
      </c>
      <c r="P3" s="107">
        <f>O3/C3</f>
        <v>1</v>
      </c>
      <c r="Q3" s="108">
        <f>IF(D3*P3&gt;=30,30,IF(D3*P3&lt;=10,10,D3*P3))</f>
        <v>20</v>
      </c>
      <c r="S3" s="134">
        <v>300000</v>
      </c>
      <c r="T3" s="107">
        <f>S3/C3</f>
        <v>1</v>
      </c>
      <c r="U3" s="108">
        <f>IF(D3*T3&gt;=30,30,IF(D3*T3&lt;=10,10,D3*T3))</f>
        <v>20</v>
      </c>
      <c r="W3" s="134">
        <v>300000</v>
      </c>
      <c r="X3" s="107">
        <f>W3/C3</f>
        <v>1</v>
      </c>
      <c r="Y3" s="108">
        <f>IF(D3*X3&gt;=30,30,IF(D3*X3&lt;=10,10,D3*X3))</f>
        <v>20</v>
      </c>
      <c r="AA3" s="134">
        <v>300000</v>
      </c>
      <c r="AB3" s="107">
        <f>AA3/C3</f>
        <v>1</v>
      </c>
      <c r="AC3" s="108">
        <f>IF(D3*AB3&gt;=30,30,IF(D3*AB3&lt;=10,10,D3*AB3))</f>
        <v>20</v>
      </c>
    </row>
    <row r="4" spans="1:29" ht="28" customHeight="1" x14ac:dyDescent="0.25">
      <c r="A4" s="44" t="s">
        <v>76</v>
      </c>
      <c r="B4" s="44" t="s">
        <v>73</v>
      </c>
      <c r="C4" s="44">
        <v>6500</v>
      </c>
      <c r="D4" s="44">
        <v>20</v>
      </c>
      <c r="E4" s="44" t="s">
        <v>80</v>
      </c>
      <c r="G4" s="134">
        <v>6500</v>
      </c>
      <c r="H4" s="107">
        <f>G4/C4</f>
        <v>1</v>
      </c>
      <c r="I4" s="108">
        <f t="shared" ref="I4:I6" si="0">IF(D4*H4&gt;=30,30,IF(D4*H4&lt;=10,10,D4*H4))</f>
        <v>20</v>
      </c>
      <c r="K4" s="134">
        <v>6500</v>
      </c>
      <c r="L4" s="107">
        <f>K4/C4</f>
        <v>1</v>
      </c>
      <c r="M4" s="108">
        <f>IF(D4*L4&gt;=30,30,IF(D4*L4&lt;=10,10,D4*L4))</f>
        <v>20</v>
      </c>
      <c r="O4" s="134">
        <v>6500</v>
      </c>
      <c r="P4" s="107">
        <f>O4/C4</f>
        <v>1</v>
      </c>
      <c r="Q4" s="108">
        <f>IF(D4*P4&gt;=30,30,IF(D4*P4&lt;=10,10,D4*P4))</f>
        <v>20</v>
      </c>
      <c r="S4" s="134">
        <v>6500</v>
      </c>
      <c r="T4" s="107">
        <f>S4/C4</f>
        <v>1</v>
      </c>
      <c r="U4" s="108">
        <f>IF(D4*T4&gt;=30,30,IF(D4*T4&lt;=10,10,D4*T4))</f>
        <v>20</v>
      </c>
      <c r="W4" s="134">
        <v>6500</v>
      </c>
      <c r="X4" s="107">
        <f>W4/C4</f>
        <v>1</v>
      </c>
      <c r="Y4" s="108">
        <f>IF(D4*X4&gt;=30,30,IF(D4*X4&lt;=10,10,D4*X4))</f>
        <v>20</v>
      </c>
      <c r="AA4" s="134">
        <v>6500</v>
      </c>
      <c r="AB4" s="107">
        <f>AA4/C4</f>
        <v>1</v>
      </c>
      <c r="AC4" s="108">
        <f>IF(D4*AB4&gt;=30,30,IF(D4*AB4&lt;=10,10,D4*AB4))</f>
        <v>20</v>
      </c>
    </row>
    <row r="5" spans="1:29" ht="28" customHeight="1" x14ac:dyDescent="0.25">
      <c r="A5" s="44" t="s">
        <v>77</v>
      </c>
      <c r="B5" s="44" t="s">
        <v>78</v>
      </c>
      <c r="C5" s="44">
        <v>6500</v>
      </c>
      <c r="D5" s="44">
        <v>20</v>
      </c>
      <c r="E5" s="44" t="s">
        <v>80</v>
      </c>
      <c r="G5" s="134">
        <v>6500</v>
      </c>
      <c r="H5" s="107">
        <f>G5/C5</f>
        <v>1</v>
      </c>
      <c r="I5" s="108">
        <f t="shared" si="0"/>
        <v>20</v>
      </c>
      <c r="K5" s="134">
        <v>6500</v>
      </c>
      <c r="L5" s="107">
        <f>K5/C5</f>
        <v>1</v>
      </c>
      <c r="M5" s="108">
        <f>IF(D5*L5&gt;=30,30,IF(D5*L5&lt;=10,10,D5*L5))</f>
        <v>20</v>
      </c>
      <c r="O5" s="134">
        <v>6500</v>
      </c>
      <c r="P5" s="107">
        <f>O5/C5</f>
        <v>1</v>
      </c>
      <c r="Q5" s="108">
        <f>IF(D5*P5&gt;=30,30,IF(D5*P5&lt;=10,10,D5*P5))</f>
        <v>20</v>
      </c>
      <c r="S5" s="134">
        <v>6500</v>
      </c>
      <c r="T5" s="107">
        <f>S5/C5</f>
        <v>1</v>
      </c>
      <c r="U5" s="108">
        <f>IF(D5*T5&gt;=30,30,IF(D5*T5&lt;=10,10,D5*T5))</f>
        <v>20</v>
      </c>
      <c r="W5" s="134">
        <v>6500</v>
      </c>
      <c r="X5" s="107">
        <f>W5/C5</f>
        <v>1</v>
      </c>
      <c r="Y5" s="108">
        <f>IF(D5*X5&gt;=30,30,IF(D5*X5&lt;=10,10,D5*X5))</f>
        <v>20</v>
      </c>
      <c r="AA5" s="134">
        <v>6500</v>
      </c>
      <c r="AB5" s="107">
        <f>AA5/C5</f>
        <v>1</v>
      </c>
      <c r="AC5" s="108">
        <f>IF(D5*AB5&gt;=30,30,IF(D5*AB5&lt;=10,10,D5*AB5))</f>
        <v>20</v>
      </c>
    </row>
    <row r="6" spans="1:29" ht="28" customHeight="1" thickBot="1" x14ac:dyDescent="0.3">
      <c r="A6" s="109" t="s">
        <v>81</v>
      </c>
      <c r="B6" s="109" t="s">
        <v>82</v>
      </c>
      <c r="C6" s="109">
        <v>6</v>
      </c>
      <c r="D6" s="109">
        <v>20</v>
      </c>
      <c r="E6" s="109" t="s">
        <v>83</v>
      </c>
      <c r="G6" s="135">
        <v>6</v>
      </c>
      <c r="H6" s="110">
        <f>G6/C6</f>
        <v>1</v>
      </c>
      <c r="I6" s="108">
        <f t="shared" si="0"/>
        <v>20</v>
      </c>
      <c r="K6" s="135">
        <v>6</v>
      </c>
      <c r="L6" s="110">
        <f>K6/C6</f>
        <v>1</v>
      </c>
      <c r="M6" s="108">
        <f>IF(D6*L6&gt;=30,30,IF(D6*L6&lt;=10,10,D6*L6))</f>
        <v>20</v>
      </c>
      <c r="O6" s="135">
        <v>6</v>
      </c>
      <c r="P6" s="110">
        <f>O6/C6</f>
        <v>1</v>
      </c>
      <c r="Q6" s="108">
        <f>IF(D6*P6&gt;=30,30,IF(D6*P6&lt;=10,10,D6*P6))</f>
        <v>20</v>
      </c>
      <c r="S6" s="135">
        <v>6</v>
      </c>
      <c r="T6" s="110">
        <f>S6/C6</f>
        <v>1</v>
      </c>
      <c r="U6" s="108">
        <f>IF(D6*T6&gt;=30,30,IF(D6*T6&lt;=10,10,D6*T6))</f>
        <v>20</v>
      </c>
      <c r="W6" s="135">
        <v>6</v>
      </c>
      <c r="X6" s="110">
        <f>W6/C6</f>
        <v>1</v>
      </c>
      <c r="Y6" s="108">
        <f>IF(D6*X6&gt;=30,30,IF(D6*X6&lt;=10,10,D6*X6))</f>
        <v>20</v>
      </c>
      <c r="AA6" s="135">
        <v>6</v>
      </c>
      <c r="AB6" s="110">
        <f>AA6/C6</f>
        <v>1</v>
      </c>
      <c r="AC6" s="108">
        <f>IF(D6*AB6&gt;=30,30,IF(D6*AB6&lt;=10,10,D6*AB6))</f>
        <v>20</v>
      </c>
    </row>
    <row r="7" spans="1:29" ht="28" customHeight="1" x14ac:dyDescent="0.25">
      <c r="A7" s="129" t="s">
        <v>90</v>
      </c>
      <c r="B7" s="129" t="s">
        <v>91</v>
      </c>
      <c r="C7" s="129">
        <v>1</v>
      </c>
      <c r="D7" s="129">
        <v>5</v>
      </c>
      <c r="E7" s="130" t="s">
        <v>83</v>
      </c>
      <c r="G7" s="136">
        <v>0</v>
      </c>
      <c r="H7" s="131">
        <f>100%-(G7/C7)</f>
        <v>1</v>
      </c>
      <c r="I7" s="115">
        <f>IF(D7*H7&gt;=5,5,IF(D7*H7&lt;=0,0,D7*H7))</f>
        <v>5</v>
      </c>
      <c r="K7" s="136">
        <v>0</v>
      </c>
      <c r="L7" s="131">
        <f>100%-(K7/C7)</f>
        <v>1</v>
      </c>
      <c r="M7" s="115">
        <f>IF(D7*L7&gt;=5,5,IF(D7*L7&lt;=0,0,D7*L7))</f>
        <v>5</v>
      </c>
      <c r="O7" s="136">
        <v>0</v>
      </c>
      <c r="P7" s="131">
        <f>100%-(O7/C7)</f>
        <v>1</v>
      </c>
      <c r="Q7" s="115">
        <f>IF(D7*P7&gt;=5,5,IF(D7*P7&lt;=0,0,D7*P7))</f>
        <v>5</v>
      </c>
      <c r="S7" s="136">
        <v>0</v>
      </c>
      <c r="T7" s="131">
        <f>100%-(S7/C7)</f>
        <v>1</v>
      </c>
      <c r="U7" s="115">
        <f>IF(D7*T7&gt;=5,5,IF(D7*T7&lt;=0,0,D7*T7))</f>
        <v>5</v>
      </c>
      <c r="W7" s="136">
        <v>0</v>
      </c>
      <c r="X7" s="131">
        <f>100%-(W7/C7)</f>
        <v>1</v>
      </c>
      <c r="Y7" s="115">
        <f>IF(D7*X7&gt;=5,5,IF(D7*X7&lt;=0,0,D7*X7))</f>
        <v>5</v>
      </c>
      <c r="AA7" s="136">
        <v>0</v>
      </c>
      <c r="AB7" s="131">
        <f>100%-(AA7/C7)</f>
        <v>1</v>
      </c>
      <c r="AC7" s="115">
        <f>IF(D7*AB7&gt;=5,5,IF(D7*AB7&lt;=0,0,D7*AB7))</f>
        <v>5</v>
      </c>
    </row>
    <row r="8" spans="1:29" ht="28" customHeight="1" x14ac:dyDescent="0.25">
      <c r="A8" s="111" t="s">
        <v>84</v>
      </c>
      <c r="B8" s="111" t="s">
        <v>85</v>
      </c>
      <c r="C8" s="111">
        <v>1</v>
      </c>
      <c r="D8" s="111">
        <v>5</v>
      </c>
      <c r="E8" s="109" t="s">
        <v>83</v>
      </c>
      <c r="G8" s="137">
        <v>0</v>
      </c>
      <c r="H8" s="112">
        <f>100%-(G8/C8)</f>
        <v>1</v>
      </c>
      <c r="I8" s="113">
        <f>IF(D8*H8&gt;=5,5,IF(D8*H8&lt;=0,0,D8*H8))</f>
        <v>5</v>
      </c>
      <c r="K8" s="137">
        <v>0</v>
      </c>
      <c r="L8" s="112">
        <f>100%-(K8/C8)</f>
        <v>1</v>
      </c>
      <c r="M8" s="113">
        <f>IF(D8*L8&gt;=5,5,IF(D8*L8&lt;=0,0,D8*L8))</f>
        <v>5</v>
      </c>
      <c r="O8" s="137">
        <v>0</v>
      </c>
      <c r="P8" s="112">
        <f>100%-(O8/C8)</f>
        <v>1</v>
      </c>
      <c r="Q8" s="113">
        <f>IF(D8*P8&gt;=5,5,IF(D8*P8&lt;=0,0,D8*P8))</f>
        <v>5</v>
      </c>
      <c r="S8" s="137">
        <v>0</v>
      </c>
      <c r="T8" s="112">
        <f>100%-(S8/C8)</f>
        <v>1</v>
      </c>
      <c r="U8" s="113">
        <f>IF(D8*T8&gt;=5,5,IF(D8*T8&lt;=0,0,D8*T8))</f>
        <v>5</v>
      </c>
      <c r="W8" s="137">
        <v>0</v>
      </c>
      <c r="X8" s="112">
        <f>100%-(W8/C8)</f>
        <v>1</v>
      </c>
      <c r="Y8" s="113">
        <f>IF(D8*X8&gt;=5,5,IF(D8*X8&lt;=0,0,D8*X8))</f>
        <v>5</v>
      </c>
      <c r="AA8" s="137">
        <v>0</v>
      </c>
      <c r="AB8" s="112">
        <f>100%-(AA8/C8)</f>
        <v>1</v>
      </c>
      <c r="AC8" s="113">
        <f>IF(D8*AB8&gt;=5,5,IF(D8*AB8&lt;=0,0,D8*AB8))</f>
        <v>5</v>
      </c>
    </row>
    <row r="9" spans="1:29" ht="28" customHeight="1" x14ac:dyDescent="0.25">
      <c r="A9" s="44" t="s">
        <v>86</v>
      </c>
      <c r="B9" s="44" t="s">
        <v>87</v>
      </c>
      <c r="C9" s="44">
        <v>3</v>
      </c>
      <c r="D9" s="44">
        <v>5</v>
      </c>
      <c r="E9" s="111" t="s">
        <v>92</v>
      </c>
      <c r="G9" s="134">
        <v>0</v>
      </c>
      <c r="H9" s="107">
        <f t="shared" ref="H9:H11" si="1">100%-(G9/C9)</f>
        <v>1</v>
      </c>
      <c r="I9" s="108">
        <f>IF(D9*H9&gt;=5,5,IF(D9*H9&lt;=0,0,D9*H9))</f>
        <v>5</v>
      </c>
      <c r="K9" s="134">
        <v>0</v>
      </c>
      <c r="L9" s="107">
        <f>100%-(K9/C9)</f>
        <v>1</v>
      </c>
      <c r="M9" s="108">
        <f>IF(D9*L9&gt;=5,5,IF(D9*L9&lt;=0,0,D9*L9))</f>
        <v>5</v>
      </c>
      <c r="O9" s="134">
        <v>0</v>
      </c>
      <c r="P9" s="107">
        <f>100%-(O9/C9)</f>
        <v>1</v>
      </c>
      <c r="Q9" s="108">
        <f>IF(D9*P9&gt;=5,5,IF(D9*P9&lt;=0,0,D9*P9))</f>
        <v>5</v>
      </c>
      <c r="S9" s="134">
        <v>0</v>
      </c>
      <c r="T9" s="107">
        <f>100%-(S9/C9)</f>
        <v>1</v>
      </c>
      <c r="U9" s="108">
        <f>IF(D9*T9&gt;=5,5,IF(D9*T9&lt;=0,0,D9*T9))</f>
        <v>5</v>
      </c>
      <c r="W9" s="134">
        <v>0</v>
      </c>
      <c r="X9" s="107">
        <f>100%-(W9/C9)</f>
        <v>1</v>
      </c>
      <c r="Y9" s="108">
        <f>IF(D9*X9&gt;=5,5,IF(D9*X9&lt;=0,0,D9*X9))</f>
        <v>5</v>
      </c>
      <c r="AA9" s="134">
        <v>0</v>
      </c>
      <c r="AB9" s="107">
        <f>100%-(AA9/C9)</f>
        <v>1</v>
      </c>
      <c r="AC9" s="108">
        <f>IF(D9*AB9&gt;=5,5,IF(D9*AB9&lt;=0,0,D9*AB9))</f>
        <v>5</v>
      </c>
    </row>
    <row r="10" spans="1:29" ht="28" customHeight="1" thickBot="1" x14ac:dyDescent="0.3">
      <c r="A10" s="116" t="s">
        <v>88</v>
      </c>
      <c r="B10" s="116" t="s">
        <v>89</v>
      </c>
      <c r="C10" s="116">
        <v>1</v>
      </c>
      <c r="D10" s="116">
        <v>5</v>
      </c>
      <c r="E10" s="128" t="s">
        <v>92</v>
      </c>
      <c r="G10" s="138">
        <v>0</v>
      </c>
      <c r="H10" s="117">
        <f t="shared" si="1"/>
        <v>1</v>
      </c>
      <c r="I10" s="118">
        <f>IF(D10*H10&gt;=5,5,IF(D10*H10&lt;=0,0,D10*H10))</f>
        <v>5</v>
      </c>
      <c r="K10" s="138">
        <v>0</v>
      </c>
      <c r="L10" s="117">
        <f>100%-(K10/C10)</f>
        <v>1</v>
      </c>
      <c r="M10" s="118">
        <f>IF(D10*L10&gt;=5,5,IF(D10*L10&lt;=0,0,D10*L10))</f>
        <v>5</v>
      </c>
      <c r="O10" s="138">
        <v>0</v>
      </c>
      <c r="P10" s="117">
        <f>100%-(O10/C10)</f>
        <v>1</v>
      </c>
      <c r="Q10" s="118">
        <f>IF(D10*P10&gt;=5,5,IF(D10*P10&lt;=0,0,D10*P10))</f>
        <v>5</v>
      </c>
      <c r="S10" s="138">
        <v>0</v>
      </c>
      <c r="T10" s="117">
        <f>100%-(S10/C10)</f>
        <v>1</v>
      </c>
      <c r="U10" s="118">
        <f>IF(D10*T10&gt;=5,5,IF(D10*T10&lt;=0,0,D10*T10))</f>
        <v>5</v>
      </c>
      <c r="W10" s="138">
        <v>0</v>
      </c>
      <c r="X10" s="117">
        <f>100%-(W10/C10)</f>
        <v>1</v>
      </c>
      <c r="Y10" s="118">
        <f>IF(D10*X10&gt;=5,5,IF(D10*X10&lt;=0,0,D10*X10))</f>
        <v>5</v>
      </c>
      <c r="AA10" s="138">
        <v>0</v>
      </c>
      <c r="AB10" s="117">
        <f>100%-(AA10/C10)</f>
        <v>1</v>
      </c>
      <c r="AC10" s="118">
        <f>IF(D10*AB10&gt;=5,5,IF(D10*AB10&lt;=0,0,D10*AB10))</f>
        <v>5</v>
      </c>
    </row>
    <row r="11" spans="1:29" ht="28" customHeight="1" x14ac:dyDescent="0.25">
      <c r="A11" s="119" t="s">
        <v>97</v>
      </c>
      <c r="B11" s="120"/>
      <c r="C11" s="120"/>
      <c r="D11" s="120"/>
      <c r="E11" s="121"/>
      <c r="G11" s="114" t="s">
        <v>94</v>
      </c>
      <c r="H11" s="114"/>
      <c r="I11" s="115">
        <f>SUM(I3:I10)</f>
        <v>100</v>
      </c>
      <c r="K11" s="132" t="s">
        <v>94</v>
      </c>
      <c r="L11" s="133"/>
      <c r="M11" s="115">
        <f>SUM(M3:M10)</f>
        <v>100</v>
      </c>
      <c r="O11" s="132" t="s">
        <v>94</v>
      </c>
      <c r="P11" s="133"/>
      <c r="Q11" s="115">
        <f>SUM(Q3:Q10)</f>
        <v>100</v>
      </c>
      <c r="S11" s="114" t="s">
        <v>94</v>
      </c>
      <c r="T11" s="114"/>
      <c r="U11" s="115">
        <f>SUM(U3:U10)</f>
        <v>100</v>
      </c>
      <c r="W11" s="132" t="s">
        <v>94</v>
      </c>
      <c r="X11" s="133"/>
      <c r="Y11" s="115">
        <f>SUM(Y3:Y10)</f>
        <v>100</v>
      </c>
      <c r="AA11" s="132" t="s">
        <v>94</v>
      </c>
      <c r="AB11" s="133"/>
      <c r="AC11" s="115">
        <f>SUM(AC3:AC10)</f>
        <v>100</v>
      </c>
    </row>
    <row r="12" spans="1:29" ht="28" customHeight="1" x14ac:dyDescent="0.25">
      <c r="A12" s="122"/>
      <c r="B12" s="123"/>
      <c r="C12" s="123"/>
      <c r="D12" s="123"/>
      <c r="E12" s="124"/>
      <c r="G12" s="104" t="s">
        <v>74</v>
      </c>
      <c r="H12" s="104"/>
      <c r="I12" s="44">
        <v>6500</v>
      </c>
      <c r="K12" s="105" t="s">
        <v>74</v>
      </c>
      <c r="L12" s="106"/>
      <c r="M12" s="44">
        <v>6500</v>
      </c>
      <c r="O12" s="105" t="s">
        <v>74</v>
      </c>
      <c r="P12" s="106"/>
      <c r="Q12" s="44">
        <v>6500</v>
      </c>
      <c r="S12" s="104" t="s">
        <v>74</v>
      </c>
      <c r="T12" s="104"/>
      <c r="U12" s="44">
        <v>6500</v>
      </c>
      <c r="W12" s="105" t="s">
        <v>74</v>
      </c>
      <c r="X12" s="106"/>
      <c r="Y12" s="44">
        <v>6500</v>
      </c>
      <c r="AA12" s="105" t="s">
        <v>74</v>
      </c>
      <c r="AB12" s="106"/>
      <c r="AC12" s="44">
        <v>6500</v>
      </c>
    </row>
    <row r="13" spans="1:29" ht="28" customHeight="1" x14ac:dyDescent="0.25">
      <c r="A13" s="125"/>
      <c r="B13" s="126"/>
      <c r="C13" s="126"/>
      <c r="D13" s="126"/>
      <c r="E13" s="127"/>
      <c r="G13" s="104" t="s">
        <v>93</v>
      </c>
      <c r="H13" s="104"/>
      <c r="I13" s="44">
        <f>I11/100*I12</f>
        <v>6500</v>
      </c>
      <c r="K13" s="105" t="s">
        <v>93</v>
      </c>
      <c r="L13" s="106"/>
      <c r="M13" s="44">
        <f>M11/100*M12</f>
        <v>6500</v>
      </c>
      <c r="O13" s="105" t="s">
        <v>93</v>
      </c>
      <c r="P13" s="106"/>
      <c r="Q13" s="44">
        <f>Q11/100*Q12</f>
        <v>6500</v>
      </c>
      <c r="S13" s="104" t="s">
        <v>93</v>
      </c>
      <c r="T13" s="104"/>
      <c r="U13" s="44">
        <f>U11/100*U12</f>
        <v>6500</v>
      </c>
      <c r="W13" s="105" t="s">
        <v>93</v>
      </c>
      <c r="X13" s="106"/>
      <c r="Y13" s="44">
        <f>Y11/100*Y12</f>
        <v>6500</v>
      </c>
      <c r="AA13" s="105" t="s">
        <v>93</v>
      </c>
      <c r="AB13" s="106"/>
      <c r="AC13" s="44">
        <f>AC11/100*AC12</f>
        <v>6500</v>
      </c>
    </row>
  </sheetData>
  <mergeCells count="27">
    <mergeCell ref="AA13:AB13"/>
    <mergeCell ref="AA1:AC1"/>
    <mergeCell ref="S11:T11"/>
    <mergeCell ref="W11:X11"/>
    <mergeCell ref="AA11:AB11"/>
    <mergeCell ref="S12:T12"/>
    <mergeCell ref="W12:X12"/>
    <mergeCell ref="AA12:AB12"/>
    <mergeCell ref="O1:Q1"/>
    <mergeCell ref="O11:P11"/>
    <mergeCell ref="O12:P12"/>
    <mergeCell ref="O13:P13"/>
    <mergeCell ref="S1:U1"/>
    <mergeCell ref="W1:Y1"/>
    <mergeCell ref="S13:T13"/>
    <mergeCell ref="W13:X13"/>
    <mergeCell ref="A1:E1"/>
    <mergeCell ref="K1:M1"/>
    <mergeCell ref="K11:L11"/>
    <mergeCell ref="K12:L12"/>
    <mergeCell ref="K13:L13"/>
    <mergeCell ref="B2:C2"/>
    <mergeCell ref="G1:I1"/>
    <mergeCell ref="G12:H12"/>
    <mergeCell ref="G13:H13"/>
    <mergeCell ref="G11:H11"/>
    <mergeCell ref="A11:E13"/>
  </mergeCells>
  <phoneticPr fontId="3" type="noConversion"/>
  <pageMargins left="0.7" right="0.7" top="0.75" bottom="0.75" header="0.3" footer="0.3"/>
  <pageSetup paperSize="9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48653-0506-4955-965B-4AA191BFDCF3}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99薪资和奖励体系</vt:lpstr>
      <vt:lpstr>销售薪资和奖励体系</vt:lpstr>
      <vt:lpstr>市场部KPI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2019-12-03T10:38:42Z</dcterms:modified>
</cp:coreProperties>
</file>